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Rekapitulace!$G$35</definedName>
    <definedName name="Dodavka0">Položky!#REF!</definedName>
    <definedName name="HSV">Rekapitulace!$E$35</definedName>
    <definedName name="HSV0">Položky!#REF!</definedName>
    <definedName name="HZS">Rekapitulace!$I$35</definedName>
    <definedName name="HZS0">Položky!#REF!</definedName>
    <definedName name="JKSO">'Krycí list'!$G$2</definedName>
    <definedName name="MJ">'Krycí list'!$G$5</definedName>
    <definedName name="Mont">Rekapitulace!$H$35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Položky!$A$1:$G$829</definedName>
    <definedName name="_xlnm.Print_Area" localSheetId="1">Rekapitulace!$A$1:$I$49</definedName>
    <definedName name="PocetMJ">'Krycí list'!$G$6</definedName>
    <definedName name="Poznamka">'Krycí list'!$B$37</definedName>
    <definedName name="Projektant">'Krycí list'!$C$8</definedName>
    <definedName name="PSV">Rekapitulace!$F$35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828" i="3"/>
  <c r="BD828"/>
  <c r="BC828"/>
  <c r="BB828"/>
  <c r="G828"/>
  <c r="BA828" s="1"/>
  <c r="BE827"/>
  <c r="BD827"/>
  <c r="BC827"/>
  <c r="BB827"/>
  <c r="BA827"/>
  <c r="G827"/>
  <c r="BE826"/>
  <c r="BD826"/>
  <c r="BC826"/>
  <c r="BB826"/>
  <c r="G826"/>
  <c r="BA826" s="1"/>
  <c r="BE825"/>
  <c r="BD825"/>
  <c r="BC825"/>
  <c r="BB825"/>
  <c r="BA825"/>
  <c r="G825"/>
  <c r="BE824"/>
  <c r="BD824"/>
  <c r="BD829" s="1"/>
  <c r="H34" i="2" s="1"/>
  <c r="BC824" i="3"/>
  <c r="BC829" s="1"/>
  <c r="G34" i="2" s="1"/>
  <c r="BB824" i="3"/>
  <c r="BA824"/>
  <c r="G824"/>
  <c r="BE823"/>
  <c r="BD823"/>
  <c r="BC823"/>
  <c r="BB823"/>
  <c r="BA823"/>
  <c r="G823"/>
  <c r="B34" i="2"/>
  <c r="A34"/>
  <c r="BE829" i="3"/>
  <c r="I34" i="2" s="1"/>
  <c r="BB829" i="3"/>
  <c r="F34" i="2" s="1"/>
  <c r="G829" i="3"/>
  <c r="C829"/>
  <c r="BE820"/>
  <c r="BC820"/>
  <c r="BB820"/>
  <c r="BA820"/>
  <c r="G820"/>
  <c r="BD820" s="1"/>
  <c r="BE819"/>
  <c r="BC819"/>
  <c r="BB819"/>
  <c r="BA819"/>
  <c r="G819"/>
  <c r="BD819" s="1"/>
  <c r="BE818"/>
  <c r="BE821" s="1"/>
  <c r="I33" i="2" s="1"/>
  <c r="BC818" i="3"/>
  <c r="BB818"/>
  <c r="BA818"/>
  <c r="G818"/>
  <c r="BD818" s="1"/>
  <c r="B33" i="2"/>
  <c r="A33"/>
  <c r="BC821" i="3"/>
  <c r="G33" i="2" s="1"/>
  <c r="BA821" i="3"/>
  <c r="E33" i="2" s="1"/>
  <c r="C821" i="3"/>
  <c r="BE815"/>
  <c r="BC815"/>
  <c r="BB815"/>
  <c r="BA815"/>
  <c r="G815"/>
  <c r="BD815" s="1"/>
  <c r="BE814"/>
  <c r="BE816" s="1"/>
  <c r="I32" i="2" s="1"/>
  <c r="BC814" i="3"/>
  <c r="BC816" s="1"/>
  <c r="G32" i="2" s="1"/>
  <c r="BB814" i="3"/>
  <c r="BA814"/>
  <c r="G814"/>
  <c r="BD814" s="1"/>
  <c r="BE813"/>
  <c r="BC813"/>
  <c r="BB813"/>
  <c r="BA813"/>
  <c r="G813"/>
  <c r="BD813" s="1"/>
  <c r="BE812"/>
  <c r="BC812"/>
  <c r="BB812"/>
  <c r="BA812"/>
  <c r="BA816" s="1"/>
  <c r="E32" i="2" s="1"/>
  <c r="G812" i="3"/>
  <c r="B32" i="2"/>
  <c r="A32"/>
  <c r="C816" i="3"/>
  <c r="BE805"/>
  <c r="BD805"/>
  <c r="BC805"/>
  <c r="BA805"/>
  <c r="G805"/>
  <c r="BB805" s="1"/>
  <c r="BE804"/>
  <c r="BD804"/>
  <c r="BC804"/>
  <c r="BB804"/>
  <c r="BA804"/>
  <c r="BA810" s="1"/>
  <c r="E31" i="2" s="1"/>
  <c r="G804" i="3"/>
  <c r="BE795"/>
  <c r="BE810" s="1"/>
  <c r="I31" i="2" s="1"/>
  <c r="BD795" i="3"/>
  <c r="BD810" s="1"/>
  <c r="H31" i="2" s="1"/>
  <c r="BC795" i="3"/>
  <c r="BA795"/>
  <c r="G795"/>
  <c r="BB795" s="1"/>
  <c r="B31" i="2"/>
  <c r="A31"/>
  <c r="BC810" i="3"/>
  <c r="G31" i="2" s="1"/>
  <c r="C810" i="3"/>
  <c r="BE771"/>
  <c r="BD771"/>
  <c r="BD793" s="1"/>
  <c r="H30" i="2" s="1"/>
  <c r="BC771" i="3"/>
  <c r="BC793" s="1"/>
  <c r="G30" i="2" s="1"/>
  <c r="BA771" i="3"/>
  <c r="G771"/>
  <c r="BB771" s="1"/>
  <c r="BB793" s="1"/>
  <c r="F30" i="2" s="1"/>
  <c r="B30"/>
  <c r="A30"/>
  <c r="BE793" i="3"/>
  <c r="I30" i="2" s="1"/>
  <c r="BA793" i="3"/>
  <c r="E30" i="2" s="1"/>
  <c r="C793" i="3"/>
  <c r="BE768"/>
  <c r="BD768"/>
  <c r="BC768"/>
  <c r="BA768"/>
  <c r="G768"/>
  <c r="BB768" s="1"/>
  <c r="BE766"/>
  <c r="BD766"/>
  <c r="BC766"/>
  <c r="BA766"/>
  <c r="G766"/>
  <c r="BB766" s="1"/>
  <c r="BE764"/>
  <c r="BD764"/>
  <c r="BC764"/>
  <c r="BA764"/>
  <c r="BA769" s="1"/>
  <c r="E29" i="2" s="1"/>
  <c r="G764" i="3"/>
  <c r="BB764" s="1"/>
  <c r="BE763"/>
  <c r="BD763"/>
  <c r="BC763"/>
  <c r="BB763"/>
  <c r="BA763"/>
  <c r="G763"/>
  <c r="BE762"/>
  <c r="BE769" s="1"/>
  <c r="I29" i="2" s="1"/>
  <c r="BD762" i="3"/>
  <c r="BC762"/>
  <c r="BA762"/>
  <c r="G762"/>
  <c r="BB762" s="1"/>
  <c r="B29" i="2"/>
  <c r="A29"/>
  <c r="BC769" i="3"/>
  <c r="G29" i="2" s="1"/>
  <c r="C769" i="3"/>
  <c r="BE759"/>
  <c r="BD759"/>
  <c r="BC759"/>
  <c r="BA759"/>
  <c r="G759"/>
  <c r="BB759" s="1"/>
  <c r="BE752"/>
  <c r="BD752"/>
  <c r="BC752"/>
  <c r="BA752"/>
  <c r="BA760" s="1"/>
  <c r="E28" i="2" s="1"/>
  <c r="G752" i="3"/>
  <c r="G760" s="1"/>
  <c r="B28" i="2"/>
  <c r="A28"/>
  <c r="BE760" i="3"/>
  <c r="I28" i="2" s="1"/>
  <c r="BC760" i="3"/>
  <c r="G28" i="2" s="1"/>
  <c r="C760" i="3"/>
  <c r="BE749"/>
  <c r="BD749"/>
  <c r="BC749"/>
  <c r="BA749"/>
  <c r="BA750" s="1"/>
  <c r="E27" i="2" s="1"/>
  <c r="G749" i="3"/>
  <c r="BB749" s="1"/>
  <c r="BE738"/>
  <c r="BE750" s="1"/>
  <c r="I27" i="2" s="1"/>
  <c r="BD738" i="3"/>
  <c r="BC738"/>
  <c r="BA738"/>
  <c r="G738"/>
  <c r="BB738" s="1"/>
  <c r="BE727"/>
  <c r="BD727"/>
  <c r="BD750" s="1"/>
  <c r="H27" i="2" s="1"/>
  <c r="BC727" i="3"/>
  <c r="BA727"/>
  <c r="G727"/>
  <c r="G750" s="1"/>
  <c r="B27" i="2"/>
  <c r="A27"/>
  <c r="BC750" i="3"/>
  <c r="G27" i="2" s="1"/>
  <c r="C750" i="3"/>
  <c r="BE724"/>
  <c r="BD724"/>
  <c r="BC724"/>
  <c r="BA724"/>
  <c r="G724"/>
  <c r="BB724" s="1"/>
  <c r="BE715"/>
  <c r="BD715"/>
  <c r="BC715"/>
  <c r="BA715"/>
  <c r="G715"/>
  <c r="BB715" s="1"/>
  <c r="BE713"/>
  <c r="BD713"/>
  <c r="BC713"/>
  <c r="BA713"/>
  <c r="G713"/>
  <c r="BB713" s="1"/>
  <c r="BE712"/>
  <c r="BD712"/>
  <c r="BC712"/>
  <c r="BA712"/>
  <c r="G712"/>
  <c r="BB712" s="1"/>
  <c r="BE703"/>
  <c r="BD703"/>
  <c r="BC703"/>
  <c r="BA703"/>
  <c r="G703"/>
  <c r="BB703" s="1"/>
  <c r="BE698"/>
  <c r="BD698"/>
  <c r="BC698"/>
  <c r="BA698"/>
  <c r="G698"/>
  <c r="BB698" s="1"/>
  <c r="BE675"/>
  <c r="BD675"/>
  <c r="BC675"/>
  <c r="BA675"/>
  <c r="G675"/>
  <c r="BB675" s="1"/>
  <c r="BE668"/>
  <c r="BD668"/>
  <c r="BC668"/>
  <c r="BA668"/>
  <c r="G668"/>
  <c r="BB668" s="1"/>
  <c r="BE663"/>
  <c r="BE725" s="1"/>
  <c r="I26" i="2" s="1"/>
  <c r="BD663" i="3"/>
  <c r="BC663"/>
  <c r="BA663"/>
  <c r="G663"/>
  <c r="BB663" s="1"/>
  <c r="BE642"/>
  <c r="BD642"/>
  <c r="BC642"/>
  <c r="BA642"/>
  <c r="G642"/>
  <c r="BB642" s="1"/>
  <c r="BE632"/>
  <c r="BD632"/>
  <c r="BC632"/>
  <c r="BC725" s="1"/>
  <c r="G26" i="2" s="1"/>
  <c r="BA632" i="3"/>
  <c r="BA725" s="1"/>
  <c r="E26" i="2" s="1"/>
  <c r="G632" i="3"/>
  <c r="BB632" s="1"/>
  <c r="B26" i="2"/>
  <c r="A26"/>
  <c r="C725" i="3"/>
  <c r="BE629"/>
  <c r="BD629"/>
  <c r="BC629"/>
  <c r="BA629"/>
  <c r="BA630" s="1"/>
  <c r="E25" i="2" s="1"/>
  <c r="G629" i="3"/>
  <c r="BB629" s="1"/>
  <c r="BE621"/>
  <c r="BD621"/>
  <c r="BC621"/>
  <c r="BB621"/>
  <c r="BA621"/>
  <c r="G621"/>
  <c r="BE614"/>
  <c r="BE630" s="1"/>
  <c r="I25" i="2" s="1"/>
  <c r="BD614" i="3"/>
  <c r="BD630" s="1"/>
  <c r="H25" i="2" s="1"/>
  <c r="BC614" i="3"/>
  <c r="BA614"/>
  <c r="G614"/>
  <c r="BB614" s="1"/>
  <c r="B25" i="2"/>
  <c r="A25"/>
  <c r="BC630" i="3"/>
  <c r="G25" i="2" s="1"/>
  <c r="C630" i="3"/>
  <c r="BE611"/>
  <c r="BD611"/>
  <c r="BC611"/>
  <c r="BA611"/>
  <c r="G611"/>
  <c r="BB611" s="1"/>
  <c r="BE610"/>
  <c r="BD610"/>
  <c r="BC610"/>
  <c r="BA610"/>
  <c r="G610"/>
  <c r="BB610" s="1"/>
  <c r="BE609"/>
  <c r="BD609"/>
  <c r="BC609"/>
  <c r="BA609"/>
  <c r="G609"/>
  <c r="BB609" s="1"/>
  <c r="BE608"/>
  <c r="BD608"/>
  <c r="BC608"/>
  <c r="BA608"/>
  <c r="G608"/>
  <c r="BB608" s="1"/>
  <c r="BE607"/>
  <c r="BD607"/>
  <c r="BC607"/>
  <c r="BA607"/>
  <c r="G607"/>
  <c r="BB607" s="1"/>
  <c r="BE606"/>
  <c r="BD606"/>
  <c r="BC606"/>
  <c r="BA606"/>
  <c r="G606"/>
  <c r="BB606" s="1"/>
  <c r="BE605"/>
  <c r="BD605"/>
  <c r="BC605"/>
  <c r="BA605"/>
  <c r="G605"/>
  <c r="BB605" s="1"/>
  <c r="BE604"/>
  <c r="BD604"/>
  <c r="BC604"/>
  <c r="BA604"/>
  <c r="G604"/>
  <c r="BB604" s="1"/>
  <c r="BE603"/>
  <c r="BD603"/>
  <c r="BC603"/>
  <c r="BA603"/>
  <c r="BA612" s="1"/>
  <c r="E24" i="2" s="1"/>
  <c r="G603" i="3"/>
  <c r="BB603" s="1"/>
  <c r="BE602"/>
  <c r="BE612" s="1"/>
  <c r="I24" i="2" s="1"/>
  <c r="BD602" i="3"/>
  <c r="BC602"/>
  <c r="BA602"/>
  <c r="G602"/>
  <c r="BB602" s="1"/>
  <c r="B24" i="2"/>
  <c r="A24"/>
  <c r="BC612" i="3"/>
  <c r="G24" i="2" s="1"/>
  <c r="C612" i="3"/>
  <c r="BE599"/>
  <c r="BD599"/>
  <c r="BC599"/>
  <c r="BA599"/>
  <c r="G599"/>
  <c r="BB599" s="1"/>
  <c r="BE586"/>
  <c r="BE600" s="1"/>
  <c r="I23" i="2" s="1"/>
  <c r="BD586" i="3"/>
  <c r="BC586"/>
  <c r="BA586"/>
  <c r="G586"/>
  <c r="BB586" s="1"/>
  <c r="BE585"/>
  <c r="BD585"/>
  <c r="BC585"/>
  <c r="BA585"/>
  <c r="G585"/>
  <c r="BB585" s="1"/>
  <c r="BE564"/>
  <c r="BD564"/>
  <c r="BC564"/>
  <c r="BA564"/>
  <c r="G564"/>
  <c r="BB564" s="1"/>
  <c r="BE560"/>
  <c r="BD560"/>
  <c r="BD600" s="1"/>
  <c r="H23" i="2" s="1"/>
  <c r="BC560" i="3"/>
  <c r="BC600" s="1"/>
  <c r="G23" i="2" s="1"/>
  <c r="BA560" i="3"/>
  <c r="G560"/>
  <c r="BB560" s="1"/>
  <c r="B23" i="2"/>
  <c r="A23"/>
  <c r="BA600" i="3"/>
  <c r="E23" i="2" s="1"/>
  <c r="C600" i="3"/>
  <c r="BE557"/>
  <c r="BD557"/>
  <c r="BC557"/>
  <c r="BA557"/>
  <c r="G557"/>
  <c r="BB557" s="1"/>
  <c r="BE551"/>
  <c r="BD551"/>
  <c r="BD558" s="1"/>
  <c r="H22" i="2" s="1"/>
  <c r="BC551" i="3"/>
  <c r="BC558" s="1"/>
  <c r="G22" i="2" s="1"/>
  <c r="BA551" i="3"/>
  <c r="G551"/>
  <c r="BB551" s="1"/>
  <c r="B22" i="2"/>
  <c r="A22"/>
  <c r="BE558" i="3"/>
  <c r="I22" i="2" s="1"/>
  <c r="BA558" i="3"/>
  <c r="E22" i="2" s="1"/>
  <c r="C558" i="3"/>
  <c r="BE548"/>
  <c r="BD548"/>
  <c r="BD549" s="1"/>
  <c r="H21" i="2" s="1"/>
  <c r="BC548" i="3"/>
  <c r="BC549" s="1"/>
  <c r="G21" i="2" s="1"/>
  <c r="BB548" i="3"/>
  <c r="BB549" s="1"/>
  <c r="F21" i="2" s="1"/>
  <c r="BA548" i="3"/>
  <c r="G548"/>
  <c r="G549" s="1"/>
  <c r="B21" i="2"/>
  <c r="A21"/>
  <c r="BE549" i="3"/>
  <c r="I21" i="2" s="1"/>
  <c r="BA549" i="3"/>
  <c r="E21" i="2" s="1"/>
  <c r="C549" i="3"/>
  <c r="BE545"/>
  <c r="BD545"/>
  <c r="BD546" s="1"/>
  <c r="H20" i="2" s="1"/>
  <c r="BC545" i="3"/>
  <c r="BC546" s="1"/>
  <c r="G20" i="2" s="1"/>
  <c r="BB545" i="3"/>
  <c r="BB546" s="1"/>
  <c r="F20" i="2" s="1"/>
  <c r="BA545" i="3"/>
  <c r="G545"/>
  <c r="G546" s="1"/>
  <c r="B20" i="2"/>
  <c r="A20"/>
  <c r="BE546" i="3"/>
  <c r="I20" i="2" s="1"/>
  <c r="BA546" i="3"/>
  <c r="E20" i="2" s="1"/>
  <c r="C546" i="3"/>
  <c r="BE542"/>
  <c r="BD542"/>
  <c r="BC542"/>
  <c r="BB542"/>
  <c r="BA542"/>
  <c r="BA543" s="1"/>
  <c r="E19" i="2" s="1"/>
  <c r="G542" i="3"/>
  <c r="BE541"/>
  <c r="BE543" s="1"/>
  <c r="I19" i="2" s="1"/>
  <c r="BD541" i="3"/>
  <c r="BD543" s="1"/>
  <c r="H19" i="2" s="1"/>
  <c r="BC541" i="3"/>
  <c r="BA541"/>
  <c r="G541"/>
  <c r="BB541" s="1"/>
  <c r="BB543" s="1"/>
  <c r="F19" i="2" s="1"/>
  <c r="B19"/>
  <c r="A19"/>
  <c r="BC543" i="3"/>
  <c r="G19" i="2" s="1"/>
  <c r="C543" i="3"/>
  <c r="BE538"/>
  <c r="BD538"/>
  <c r="BC538"/>
  <c r="BA538"/>
  <c r="G538"/>
  <c r="BB538" s="1"/>
  <c r="BE537"/>
  <c r="BD537"/>
  <c r="BC537"/>
  <c r="BA537"/>
  <c r="G537"/>
  <c r="BB537" s="1"/>
  <c r="BE528"/>
  <c r="BD528"/>
  <c r="BC528"/>
  <c r="BA528"/>
  <c r="G528"/>
  <c r="BB528" s="1"/>
  <c r="BE519"/>
  <c r="BD519"/>
  <c r="BC519"/>
  <c r="BA519"/>
  <c r="G519"/>
  <c r="BB519" s="1"/>
  <c r="BE518"/>
  <c r="BD518"/>
  <c r="BC518"/>
  <c r="BA518"/>
  <c r="BA539" s="1"/>
  <c r="E18" i="2" s="1"/>
  <c r="G518" i="3"/>
  <c r="BB518" s="1"/>
  <c r="BE491"/>
  <c r="BE539" s="1"/>
  <c r="I18" i="2" s="1"/>
  <c r="BD491" i="3"/>
  <c r="BC491"/>
  <c r="BA491"/>
  <c r="G491"/>
  <c r="BB491" s="1"/>
  <c r="B18" i="2"/>
  <c r="A18"/>
  <c r="BC539" i="3"/>
  <c r="G18" i="2" s="1"/>
  <c r="C539" i="3"/>
  <c r="BE488"/>
  <c r="BD488"/>
  <c r="BD489" s="1"/>
  <c r="H17" i="2" s="1"/>
  <c r="BC488" i="3"/>
  <c r="BC489" s="1"/>
  <c r="G17" i="2" s="1"/>
  <c r="BB488" i="3"/>
  <c r="BB489" s="1"/>
  <c r="F17" i="2" s="1"/>
  <c r="G488" i="3"/>
  <c r="BA488" s="1"/>
  <c r="BA489" s="1"/>
  <c r="E17" i="2" s="1"/>
  <c r="B17"/>
  <c r="A17"/>
  <c r="BE489" i="3"/>
  <c r="I17" i="2" s="1"/>
  <c r="C489" i="3"/>
  <c r="BE485"/>
  <c r="BD485"/>
  <c r="BC485"/>
  <c r="BB485"/>
  <c r="G485"/>
  <c r="BA485" s="1"/>
  <c r="BE473"/>
  <c r="BD473"/>
  <c r="BC473"/>
  <c r="BB473"/>
  <c r="G473"/>
  <c r="BA473" s="1"/>
  <c r="BE464"/>
  <c r="BD464"/>
  <c r="BC464"/>
  <c r="BB464"/>
  <c r="G464"/>
  <c r="BA464" s="1"/>
  <c r="BE463"/>
  <c r="BE486" s="1"/>
  <c r="I16" i="2" s="1"/>
  <c r="BD463" i="3"/>
  <c r="BC463"/>
  <c r="BB463"/>
  <c r="G463"/>
  <c r="G486" s="1"/>
  <c r="B16" i="2"/>
  <c r="A16"/>
  <c r="BC486" i="3"/>
  <c r="G16" i="2" s="1"/>
  <c r="C486" i="3"/>
  <c r="BD459"/>
  <c r="BC459"/>
  <c r="BB459"/>
  <c r="BA459"/>
  <c r="G459"/>
  <c r="BE459" s="1"/>
  <c r="BE458"/>
  <c r="BD458"/>
  <c r="BC458"/>
  <c r="BB458"/>
  <c r="G458"/>
  <c r="BA458" s="1"/>
  <c r="BE457"/>
  <c r="BD457"/>
  <c r="BC457"/>
  <c r="BB457"/>
  <c r="G457"/>
  <c r="BA457" s="1"/>
  <c r="BE456"/>
  <c r="BD456"/>
  <c r="BC456"/>
  <c r="BB456"/>
  <c r="G456"/>
  <c r="BA456" s="1"/>
  <c r="BE429"/>
  <c r="BD429"/>
  <c r="BC429"/>
  <c r="BB429"/>
  <c r="G429"/>
  <c r="BA429" s="1"/>
  <c r="BE400"/>
  <c r="BD400"/>
  <c r="BC400"/>
  <c r="BB400"/>
  <c r="G400"/>
  <c r="BA400" s="1"/>
  <c r="BE397"/>
  <c r="BD397"/>
  <c r="BC397"/>
  <c r="BB397"/>
  <c r="G397"/>
  <c r="BA397" s="1"/>
  <c r="BE383"/>
  <c r="BD383"/>
  <c r="BC383"/>
  <c r="BB383"/>
  <c r="G383"/>
  <c r="BA383" s="1"/>
  <c r="BE373"/>
  <c r="BD373"/>
  <c r="BC373"/>
  <c r="BB373"/>
  <c r="G373"/>
  <c r="BA373" s="1"/>
  <c r="BE345"/>
  <c r="BD345"/>
  <c r="BC345"/>
  <c r="BB345"/>
  <c r="G345"/>
  <c r="BA345" s="1"/>
  <c r="BE330"/>
  <c r="BD330"/>
  <c r="BC330"/>
  <c r="BC461" s="1"/>
  <c r="G15" i="2" s="1"/>
  <c r="BB330" i="3"/>
  <c r="G330"/>
  <c r="G461" s="1"/>
  <c r="B15" i="2"/>
  <c r="A15"/>
  <c r="C461" i="3"/>
  <c r="BE321"/>
  <c r="BD321"/>
  <c r="BD328" s="1"/>
  <c r="H14" i="2" s="1"/>
  <c r="BC321" i="3"/>
  <c r="BB321"/>
  <c r="BB328" s="1"/>
  <c r="F14" i="2" s="1"/>
  <c r="G321" i="3"/>
  <c r="G328" s="1"/>
  <c r="B14" i="2"/>
  <c r="A14"/>
  <c r="BE328" i="3"/>
  <c r="I14" i="2" s="1"/>
  <c r="BC328" i="3"/>
  <c r="G14" i="2" s="1"/>
  <c r="C328" i="3"/>
  <c r="BE314"/>
  <c r="BD314"/>
  <c r="BC314"/>
  <c r="BB314"/>
  <c r="G314"/>
  <c r="BA314" s="1"/>
  <c r="BE309"/>
  <c r="BD309"/>
  <c r="BC309"/>
  <c r="BB309"/>
  <c r="G309"/>
  <c r="BA309" s="1"/>
  <c r="BE306"/>
  <c r="BD306"/>
  <c r="BC306"/>
  <c r="BB306"/>
  <c r="G306"/>
  <c r="BA306" s="1"/>
  <c r="BE303"/>
  <c r="BD303"/>
  <c r="BC303"/>
  <c r="BB303"/>
  <c r="G303"/>
  <c r="BA303" s="1"/>
  <c r="BE300"/>
  <c r="BD300"/>
  <c r="BC300"/>
  <c r="BB300"/>
  <c r="G300"/>
  <c r="BA300" s="1"/>
  <c r="BE297"/>
  <c r="BD297"/>
  <c r="BC297"/>
  <c r="BC319" s="1"/>
  <c r="G13" i="2" s="1"/>
  <c r="BB297" i="3"/>
  <c r="G297"/>
  <c r="BA297" s="1"/>
  <c r="BE292"/>
  <c r="BD292"/>
  <c r="BC292"/>
  <c r="BB292"/>
  <c r="BB319" s="1"/>
  <c r="F13" i="2" s="1"/>
  <c r="G292" i="3"/>
  <c r="B13" i="2"/>
  <c r="A13"/>
  <c r="BE319" i="3"/>
  <c r="I13" i="2" s="1"/>
  <c r="C319" i="3"/>
  <c r="BE283"/>
  <c r="BD283"/>
  <c r="BC283"/>
  <c r="BB283"/>
  <c r="G283"/>
  <c r="BA283" s="1"/>
  <c r="BE251"/>
  <c r="BE290" s="1"/>
  <c r="I12" i="2" s="1"/>
  <c r="BD251" i="3"/>
  <c r="BC251"/>
  <c r="BB251"/>
  <c r="G251"/>
  <c r="BA251" s="1"/>
  <c r="B12" i="2"/>
  <c r="A12"/>
  <c r="BC290" i="3"/>
  <c r="G12" i="2" s="1"/>
  <c r="C290" i="3"/>
  <c r="BE246"/>
  <c r="BD246"/>
  <c r="BD249" s="1"/>
  <c r="H11" i="2" s="1"/>
  <c r="BC246" i="3"/>
  <c r="BC249" s="1"/>
  <c r="G11" i="2" s="1"/>
  <c r="BB246" i="3"/>
  <c r="BB249" s="1"/>
  <c r="F11" i="2" s="1"/>
  <c r="G246" i="3"/>
  <c r="BA246" s="1"/>
  <c r="BA249" s="1"/>
  <c r="E11" i="2" s="1"/>
  <c r="B11"/>
  <c r="A11"/>
  <c r="BE249" i="3"/>
  <c r="I11" i="2" s="1"/>
  <c r="C249" i="3"/>
  <c r="BE243"/>
  <c r="BD243"/>
  <c r="BC243"/>
  <c r="BB243"/>
  <c r="G243"/>
  <c r="BA243" s="1"/>
  <c r="BE240"/>
  <c r="BD240"/>
  <c r="BC240"/>
  <c r="BB240"/>
  <c r="G240"/>
  <c r="BA240" s="1"/>
  <c r="BE224"/>
  <c r="BD224"/>
  <c r="BC224"/>
  <c r="BB224"/>
  <c r="G224"/>
  <c r="BA224" s="1"/>
  <c r="BE195"/>
  <c r="BD195"/>
  <c r="BC195"/>
  <c r="BB195"/>
  <c r="G195"/>
  <c r="BA195" s="1"/>
  <c r="BE147"/>
  <c r="BE244" s="1"/>
  <c r="I10" i="2" s="1"/>
  <c r="BD147" i="3"/>
  <c r="BC147"/>
  <c r="BB147"/>
  <c r="G147"/>
  <c r="BA147" s="1"/>
  <c r="BE146"/>
  <c r="BD146"/>
  <c r="BC146"/>
  <c r="BB146"/>
  <c r="G146"/>
  <c r="BA146" s="1"/>
  <c r="BE134"/>
  <c r="BD134"/>
  <c r="BC134"/>
  <c r="BB134"/>
  <c r="G134"/>
  <c r="BA134" s="1"/>
  <c r="BE133"/>
  <c r="BD133"/>
  <c r="BD244" s="1"/>
  <c r="H10" i="2" s="1"/>
  <c r="BC133" i="3"/>
  <c r="BC244" s="1"/>
  <c r="G10" i="2" s="1"/>
  <c r="BB133" i="3"/>
  <c r="G133"/>
  <c r="B10" i="2"/>
  <c r="A10"/>
  <c r="C244" i="3"/>
  <c r="BE128"/>
  <c r="BD128"/>
  <c r="BC128"/>
  <c r="BB128"/>
  <c r="G128"/>
  <c r="BA128" s="1"/>
  <c r="BE121"/>
  <c r="BD121"/>
  <c r="BC121"/>
  <c r="BB121"/>
  <c r="G121"/>
  <c r="BA121" s="1"/>
  <c r="BE110"/>
  <c r="BD110"/>
  <c r="BD131" s="1"/>
  <c r="H9" i="2" s="1"/>
  <c r="BC110" i="3"/>
  <c r="BC131" s="1"/>
  <c r="G9" i="2" s="1"/>
  <c r="BB110" i="3"/>
  <c r="G110"/>
  <c r="B9" i="2"/>
  <c r="A9"/>
  <c r="BE131" i="3"/>
  <c r="I9" i="2" s="1"/>
  <c r="C131" i="3"/>
  <c r="BE94"/>
  <c r="BD94"/>
  <c r="BC94"/>
  <c r="BB94"/>
  <c r="G94"/>
  <c r="BA94" s="1"/>
  <c r="BE76"/>
  <c r="BD76"/>
  <c r="BC76"/>
  <c r="BB76"/>
  <c r="G76"/>
  <c r="BA76" s="1"/>
  <c r="BE63"/>
  <c r="BD63"/>
  <c r="BC63"/>
  <c r="BB63"/>
  <c r="G63"/>
  <c r="BA63" s="1"/>
  <c r="BE54"/>
  <c r="BD54"/>
  <c r="BC54"/>
  <c r="BB54"/>
  <c r="G54"/>
  <c r="BA54" s="1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E108" s="1"/>
  <c r="I8" i="2" s="1"/>
  <c r="BD50" i="3"/>
  <c r="BC50"/>
  <c r="BB50"/>
  <c r="G50"/>
  <c r="BA50" s="1"/>
  <c r="BE38"/>
  <c r="BD38"/>
  <c r="BC38"/>
  <c r="BB38"/>
  <c r="G38"/>
  <c r="BA38" s="1"/>
  <c r="BE27"/>
  <c r="BD27"/>
  <c r="BC27"/>
  <c r="BC108" s="1"/>
  <c r="G8" i="2" s="1"/>
  <c r="BB27" i="3"/>
  <c r="G27"/>
  <c r="BA27" s="1"/>
  <c r="B8" i="2"/>
  <c r="A8"/>
  <c r="C108" i="3"/>
  <c r="BE8"/>
  <c r="BE25" s="1"/>
  <c r="I7" i="2" s="1"/>
  <c r="BD8" i="3"/>
  <c r="BD25" s="1"/>
  <c r="H7" i="2" s="1"/>
  <c r="BC8" i="3"/>
  <c r="BB8"/>
  <c r="BB25" s="1"/>
  <c r="F7" i="2" s="1"/>
  <c r="G8" i="3"/>
  <c r="BA8" s="1"/>
  <c r="BA25" s="1"/>
  <c r="E7" i="2" s="1"/>
  <c r="B7"/>
  <c r="A7"/>
  <c r="BC25" i="3"/>
  <c r="G7" i="2" s="1"/>
  <c r="C25" i="3"/>
  <c r="E4"/>
  <c r="C4"/>
  <c r="F3"/>
  <c r="C3"/>
  <c r="C2" i="2"/>
  <c r="C1"/>
  <c r="C33" i="1"/>
  <c r="F33" s="1"/>
  <c r="C31"/>
  <c r="C9"/>
  <c r="D2"/>
  <c r="C2"/>
  <c r="BD290" i="3" l="1"/>
  <c r="H12" i="2" s="1"/>
  <c r="G319" i="3"/>
  <c r="BD461"/>
  <c r="H15" i="2" s="1"/>
  <c r="BD486" i="3"/>
  <c r="H16" i="2" s="1"/>
  <c r="BD539" i="3"/>
  <c r="H18" i="2" s="1"/>
  <c r="BD612" i="3"/>
  <c r="H24" i="2" s="1"/>
  <c r="BD760" i="3"/>
  <c r="H28" i="2" s="1"/>
  <c r="BD769" i="3"/>
  <c r="H29" i="2" s="1"/>
  <c r="BB727" i="3"/>
  <c r="BB750" s="1"/>
  <c r="F27" i="2" s="1"/>
  <c r="G816" i="3"/>
  <c r="BB821"/>
  <c r="F33" i="2" s="1"/>
  <c r="BB108" i="3"/>
  <c r="F8" i="2" s="1"/>
  <c r="BB131" i="3"/>
  <c r="F9" i="2" s="1"/>
  <c r="BB244" i="3"/>
  <c r="F10" i="2" s="1"/>
  <c r="BD319" i="3"/>
  <c r="H13" i="2" s="1"/>
  <c r="BE461" i="3"/>
  <c r="I15" i="2" s="1"/>
  <c r="I35" s="1"/>
  <c r="C21" i="1" s="1"/>
  <c r="BD108" i="3"/>
  <c r="H8" i="2" s="1"/>
  <c r="G131" i="3"/>
  <c r="G244"/>
  <c r="BB290"/>
  <c r="F12" i="2" s="1"/>
  <c r="BB461" i="3"/>
  <c r="F15" i="2" s="1"/>
  <c r="BB486" i="3"/>
  <c r="F16" i="2" s="1"/>
  <c r="BB558" i="3"/>
  <c r="F22" i="2" s="1"/>
  <c r="BB600" i="3"/>
  <c r="F23" i="2" s="1"/>
  <c r="BD725" i="3"/>
  <c r="H26" i="2" s="1"/>
  <c r="BB752" i="3"/>
  <c r="BB760" s="1"/>
  <c r="F28" i="2" s="1"/>
  <c r="BB816" i="3"/>
  <c r="F32" i="2" s="1"/>
  <c r="BA829" i="3"/>
  <c r="E34" i="2" s="1"/>
  <c r="G35"/>
  <c r="C18" i="1" s="1"/>
  <c r="BA290" i="3"/>
  <c r="E12" i="2" s="1"/>
  <c r="BB539" i="3"/>
  <c r="F18" i="2" s="1"/>
  <c r="BB612" i="3"/>
  <c r="F24" i="2" s="1"/>
  <c r="BB630" i="3"/>
  <c r="F25" i="2" s="1"/>
  <c r="BB769" i="3"/>
  <c r="F29" i="2" s="1"/>
  <c r="BB810" i="3"/>
  <c r="F31" i="2" s="1"/>
  <c r="BD821" i="3"/>
  <c r="H33" i="2" s="1"/>
  <c r="BA108" i="3"/>
  <c r="E8" i="2" s="1"/>
  <c r="BB725" i="3"/>
  <c r="F26" i="2" s="1"/>
  <c r="G25" i="3"/>
  <c r="G108"/>
  <c r="BA110"/>
  <c r="BA131" s="1"/>
  <c r="E9" i="2" s="1"/>
  <c r="BA133" i="3"/>
  <c r="BA244" s="1"/>
  <c r="E10" i="2" s="1"/>
  <c r="G249" i="3"/>
  <c r="G290"/>
  <c r="BA292"/>
  <c r="BA319" s="1"/>
  <c r="E13" i="2" s="1"/>
  <c r="BA321" i="3"/>
  <c r="BA328" s="1"/>
  <c r="E14" i="2" s="1"/>
  <c r="BA330" i="3"/>
  <c r="BA461" s="1"/>
  <c r="E15" i="2" s="1"/>
  <c r="BA463" i="3"/>
  <c r="BA486" s="1"/>
  <c r="E16" i="2" s="1"/>
  <c r="G489" i="3"/>
  <c r="G539"/>
  <c r="G558"/>
  <c r="G630"/>
  <c r="G725"/>
  <c r="G821"/>
  <c r="BD812"/>
  <c r="BD816" s="1"/>
  <c r="H32" i="2" s="1"/>
  <c r="G543" i="3"/>
  <c r="G600"/>
  <c r="G612"/>
  <c r="G769"/>
  <c r="G793"/>
  <c r="G810"/>
  <c r="F35" i="2" l="1"/>
  <c r="C16" i="1" s="1"/>
  <c r="H35" i="2"/>
  <c r="C17" i="1" s="1"/>
  <c r="E35" i="2"/>
  <c r="G45" l="1"/>
  <c r="I45" s="1"/>
  <c r="G20" i="1" s="1"/>
  <c r="C15"/>
  <c r="C19" s="1"/>
  <c r="C22" s="1"/>
  <c r="G47" i="2"/>
  <c r="I47" s="1"/>
  <c r="G46"/>
  <c r="I46" s="1"/>
  <c r="G21" i="1" s="1"/>
  <c r="G40" i="2"/>
  <c r="I40" s="1"/>
  <c r="G15" i="1" s="1"/>
  <c r="G44" i="2"/>
  <c r="I44" s="1"/>
  <c r="G19" i="1" s="1"/>
  <c r="G43" i="2"/>
  <c r="I43" s="1"/>
  <c r="G18" i="1" s="1"/>
  <c r="G42" i="2"/>
  <c r="I42" s="1"/>
  <c r="G17" i="1" s="1"/>
  <c r="G41" i="2"/>
  <c r="I41" s="1"/>
  <c r="G16" i="1" s="1"/>
  <c r="H48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<sst xmlns="http://schemas.openxmlformats.org/spreadsheetml/2006/main" count="1858" uniqueCount="804">
  <si>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</si>
  <si>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</si>
  <si>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</si>
  <si>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</si>
  <si>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</si>
  <si>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</si>
  <si>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</si>
  <si>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</si>
  <si>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</si>
  <si>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</si>
  <si>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</si>
  <si>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</si>
  <si>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</si>
  <si>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</si>
  <si>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</si>
  <si>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</si>
  <si>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</si>
  <si>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</si>
  <si>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</si>
  <si>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</si>
  <si>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</si>
  <si>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</si>
  <si>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</si>
  <si>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</si>
  <si>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</si>
  <si>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</si>
  <si>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</si>
  <si>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</si>
  <si>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</si>
  <si>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</si>
  <si>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</si>
  <si>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</si>
  <si>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</si>
  <si>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</si>
  <si>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</si>
  <si>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</si>
  <si>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</si>
  <si>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</si>
  <si>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</si>
  <si>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</si>
  <si>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</si>
  <si>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</si>
  <si>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</si>
  <si>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</si>
  <si>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</si>
  <si>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</si>
  <si>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</si>
  <si>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</si>
  <si>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</si>
  <si>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</si>
  <si>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</si>
  <si>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</si>
  <si>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</si>
  <si>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</si>
  <si>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</si>
  <si>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</si>
  <si>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</si>
  <si>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</si>
  <si>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</si>
  <si>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</si>
  <si>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</si>
  <si>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</si>
  <si>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</si>
  <si>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</si>
  <si>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</si>
  <si>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</si>
  <si>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</si>
  <si>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</si>
  <si>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</si>
  <si>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</si>
  <si>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</si>
  <si>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</si>
  <si>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</si>
  <si>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</si>
  <si>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</si>
  <si>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</si>
  <si>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</si>
  <si>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MSŠ Letovice, Tyršova 500, 679 61 Letovice</t>
  </si>
  <si>
    <t>Staveb. úpravy učeben prakt. vyučování-příprava</t>
  </si>
  <si>
    <t>27</t>
  </si>
  <si>
    <t>Základy</t>
  </si>
  <si>
    <t>27-1</t>
  </si>
  <si>
    <t>Základ pod AKU příčky tl.190 mm realizovat na základě průzkumu únosnosti podlahy</t>
  </si>
  <si>
    <t>bm</t>
  </si>
  <si>
    <t>- prořezání podlahy v pruhu 0,5m na hl. 0,2m</t>
  </si>
  <si>
    <t>- vybourání pruhu podlahy tl. 0,2m ve skladbě beton. mazanina, teracová dlažba, živičná hydroizolace s likvidací</t>
  </si>
  <si>
    <t>- odkop zeminy III. tř těžitelnosti 0,5 m pod podlahu s odvozem a likvidací</t>
  </si>
  <si>
    <t>- vybetonování základu 0,5x0,4m, B20/25 vyztuženého po obvodě KARI sítí 100/100/6mm</t>
  </si>
  <si>
    <t>- propojení živičné hydroizolace v podlaze</t>
  </si>
  <si>
    <t>- dobetonování do úrovně stávající podlahy</t>
  </si>
  <si>
    <t>1.02 chodba:</t>
  </si>
  <si>
    <t>9,8+0,5+5,8</t>
  </si>
  <si>
    <t>1.14 denní místnost:</t>
  </si>
  <si>
    <t>5,6</t>
  </si>
  <si>
    <t>1.15 učebna:</t>
  </si>
  <si>
    <t>5,55</t>
  </si>
  <si>
    <t>1.16 učebna:</t>
  </si>
  <si>
    <t>1,3+2</t>
  </si>
  <si>
    <t>1.17 učebna:</t>
  </si>
  <si>
    <t>5,6+5,12</t>
  </si>
  <si>
    <t>3</t>
  </si>
  <si>
    <t>Svislé a kompletní konstrukce</t>
  </si>
  <si>
    <t>311231404</t>
  </si>
  <si>
    <t xml:space="preserve">Zdivo nosné cihelné 1NF P10, MVC 2,5 </t>
  </si>
  <si>
    <t>m3</t>
  </si>
  <si>
    <t>zazdívky z cihel:</t>
  </si>
  <si>
    <t>1.21:</t>
  </si>
  <si>
    <t>0,9*2*0,5+1*2*0,5</t>
  </si>
  <si>
    <t>1.06:</t>
  </si>
  <si>
    <t>1,1*2,1*0,5</t>
  </si>
  <si>
    <t>1,3*2,1*0,5</t>
  </si>
  <si>
    <t>1.22:</t>
  </si>
  <si>
    <t>0,5*2,1*0,5</t>
  </si>
  <si>
    <t>1.02 okno:</t>
  </si>
  <si>
    <t>1,5*0,6*0,5</t>
  </si>
  <si>
    <t>311238130</t>
  </si>
  <si>
    <t xml:space="preserve">Zdivo POROTHERM 19 AKU P+D P15 na MC 10, tl.190 mm </t>
  </si>
  <si>
    <t>m2</t>
  </si>
  <si>
    <t>1.01, 1.02, 1.03 centrální šatna s chodbou:</t>
  </si>
  <si>
    <t>9,8*3,47-1,55*2,02</t>
  </si>
  <si>
    <t>6,3*3,47-1*2,02</t>
  </si>
  <si>
    <t>2*0,5*3,47</t>
  </si>
  <si>
    <t>1*3</t>
  </si>
  <si>
    <t>1.12,1.14,1.15,1.16,1.17 učebny:</t>
  </si>
  <si>
    <t>5,12*4,32</t>
  </si>
  <si>
    <t>2*5,6*4,32-1*2,05*2</t>
  </si>
  <si>
    <t>2*4,32+1,2*4,32*1*2,02</t>
  </si>
  <si>
    <t>1,6*4,32-1*2,02</t>
  </si>
  <si>
    <t>5,35*4,32-1*2,02-1,55*2,02</t>
  </si>
  <si>
    <t>317168111</t>
  </si>
  <si>
    <t xml:space="preserve">Překlad POROTHERM plochý 115x71x1000 mm </t>
  </si>
  <si>
    <t>kus</t>
  </si>
  <si>
    <t>317168112</t>
  </si>
  <si>
    <t xml:space="preserve">Překlad POROTHERM plochý 115x71x1250 mm </t>
  </si>
  <si>
    <t>317168115</t>
  </si>
  <si>
    <t xml:space="preserve">Překlad POROTHERM plochý 115x71x2000 mm </t>
  </si>
  <si>
    <t>317168131</t>
  </si>
  <si>
    <t xml:space="preserve">Překlad POROTHERM 7 vysoký 70x235x1250 mm </t>
  </si>
  <si>
    <t>317234410</t>
  </si>
  <si>
    <t xml:space="preserve">Vyzdívka mezi nosníky cihlami pálenými na MC </t>
  </si>
  <si>
    <t>1.20 :</t>
  </si>
  <si>
    <t>2*1,4*0,2*0,5</t>
  </si>
  <si>
    <t>1.04 :</t>
  </si>
  <si>
    <t>1,4*0,2*0,5</t>
  </si>
  <si>
    <t>1.02:</t>
  </si>
  <si>
    <t>2*0,2*1</t>
  </si>
  <si>
    <t>317944313</t>
  </si>
  <si>
    <t>Válcované nosníky č.14-22 osazené do otvorů včetně dodávky profilu  I č.16</t>
  </si>
  <si>
    <t>t</t>
  </si>
  <si>
    <t>1.20 2xI160/1400:</t>
  </si>
  <si>
    <t>2*1,4*0,0178*1,05</t>
  </si>
  <si>
    <t>1.04 2xI160/1400:</t>
  </si>
  <si>
    <t>1.02 4xI160/2000:</t>
  </si>
  <si>
    <t>4*2*0,0178*1,05</t>
  </si>
  <si>
    <t>Př. 06 I160/3100:</t>
  </si>
  <si>
    <t>3,1*0,0178*1,05</t>
  </si>
  <si>
    <t>342248109</t>
  </si>
  <si>
    <t xml:space="preserve">Příčky POROTHERM 8 P+D na MVC 5, tl. 80 mm </t>
  </si>
  <si>
    <t>1.19:</t>
  </si>
  <si>
    <t>2*1,2*2,9</t>
  </si>
  <si>
    <t>1,8*2,9-2*0,7*2,02</t>
  </si>
  <si>
    <t>1.23:</t>
  </si>
  <si>
    <t>3*0,9*2,9</t>
  </si>
  <si>
    <t>1.09:</t>
  </si>
  <si>
    <t>1*2,1</t>
  </si>
  <si>
    <t>2,34*2,1-2*0,7*2,02</t>
  </si>
  <si>
    <t>1.11:</t>
  </si>
  <si>
    <t>2,75*2,1-2*0,8*2,02</t>
  </si>
  <si>
    <t>1,8*2,1</t>
  </si>
  <si>
    <t>1,5*3,42</t>
  </si>
  <si>
    <t>zazdívky závěsná WC a instalační přizdívky:</t>
  </si>
  <si>
    <t>5*0,8*1,3</t>
  </si>
  <si>
    <t>3*1,5</t>
  </si>
  <si>
    <t>2,4*1,5</t>
  </si>
  <si>
    <t>1,8*1,5</t>
  </si>
  <si>
    <t>342248114</t>
  </si>
  <si>
    <t xml:space="preserve">Příčky POROTHERM 14 P+D na MVC 5, tl. 140 mm </t>
  </si>
  <si>
    <t>1.02 chodba nika:</t>
  </si>
  <si>
    <t>2,3*2,3</t>
  </si>
  <si>
    <t>1.18,1.19,1.20,1.23 sociálky chlapci:</t>
  </si>
  <si>
    <t>3*2,92*3,94-0,8*2,02</t>
  </si>
  <si>
    <t>1.07,1.08,1.09 sociálky dívky:</t>
  </si>
  <si>
    <t>5,18*3,42*2-0,9*2,02</t>
  </si>
  <si>
    <t>2,88*3,42</t>
  </si>
  <si>
    <t>4,7*3,42-0,7*2,02</t>
  </si>
  <si>
    <t>4,45*3,42</t>
  </si>
  <si>
    <t>1.13 dozdění příčky k podhledu:</t>
  </si>
  <si>
    <t>2*2,2*1,85+1,8*1,85</t>
  </si>
  <si>
    <t>1.06 zazdívka dveří:</t>
  </si>
  <si>
    <t>1,85*2,1</t>
  </si>
  <si>
    <t>4</t>
  </si>
  <si>
    <t>Vodorovné konstrukce</t>
  </si>
  <si>
    <t>430321314</t>
  </si>
  <si>
    <t xml:space="preserve">Schodišťové konstrukce, železobeton C 20/25 (B 25) </t>
  </si>
  <si>
    <t>1,65*0,29*0,17</t>
  </si>
  <si>
    <t>1,65*0,29*0,34</t>
  </si>
  <si>
    <t>1,65*0,29*0,51</t>
  </si>
  <si>
    <t>1,65*0,29*0,68</t>
  </si>
  <si>
    <t>1,2*0,29*0,17</t>
  </si>
  <si>
    <t>1,2*0,29*0,34</t>
  </si>
  <si>
    <t>1,2*0,29*0,51</t>
  </si>
  <si>
    <t>1,2*0,59*0,68</t>
  </si>
  <si>
    <t>430351110</t>
  </si>
  <si>
    <t xml:space="preserve">Bedneni schodist jakykoliv sklon </t>
  </si>
  <si>
    <t>1,65*0,29+1,62*0,17*4</t>
  </si>
  <si>
    <t>1,2*0,29+1,2*0,17*4</t>
  </si>
  <si>
    <t>0,95*0,68</t>
  </si>
  <si>
    <t>0,87*0,68</t>
  </si>
  <si>
    <t>430361921</t>
  </si>
  <si>
    <t>Výztuž schodišťových konstrukcí svařovanou sítí svařovaná síť - drát 6,0 mm, oka 100 / 100 mm</t>
  </si>
  <si>
    <t>1,65*1,5*0,006</t>
  </si>
  <si>
    <t>1,2*2*0,006</t>
  </si>
  <si>
    <t>61</t>
  </si>
  <si>
    <t>Upravy povrchů vnitřní</t>
  </si>
  <si>
    <t>610991111</t>
  </si>
  <si>
    <t xml:space="preserve">Zakrývání výplní vnitřních otvorů </t>
  </si>
  <si>
    <t>611131121</t>
  </si>
  <si>
    <t xml:space="preserve">Penetrace ASN vni strop ru </t>
  </si>
  <si>
    <t>opravy omítek stropů:</t>
  </si>
  <si>
    <t>1.01:</t>
  </si>
  <si>
    <t>74,03</t>
  </si>
  <si>
    <t>1.04:</t>
  </si>
  <si>
    <t>68,69</t>
  </si>
  <si>
    <t>1.10:</t>
  </si>
  <si>
    <t>16,96</t>
  </si>
  <si>
    <t>1.13:</t>
  </si>
  <si>
    <t>3,90</t>
  </si>
  <si>
    <t>1.20:</t>
  </si>
  <si>
    <t>7,88</t>
  </si>
  <si>
    <t>611471411</t>
  </si>
  <si>
    <t xml:space="preserve">Úprava stropů aktivovaným štukem tl. 2 - 3 mm </t>
  </si>
  <si>
    <t>612131121</t>
  </si>
  <si>
    <t xml:space="preserve">Penetrace ASN vni stěna ru </t>
  </si>
  <si>
    <t>opravy omítek stěn:</t>
  </si>
  <si>
    <t>1,8*2,73+2,7*2,73+9,8*2,73-2*2*3,1</t>
  </si>
  <si>
    <t>9,8*3,47*2-2*2*3+6,55*3,47*2-1,5*1,97</t>
  </si>
  <si>
    <t>1,65*2,6-1,5*2,02+16*2,6*2</t>
  </si>
  <si>
    <t>-1*3,1-1*2,02-2,2*3</t>
  </si>
  <si>
    <t>1.03:</t>
  </si>
  <si>
    <t>9,75*3,20*2+5,8*3,2*3</t>
  </si>
  <si>
    <t>-2,25*3,2*2-1,6*3,2*2</t>
  </si>
  <si>
    <t>9,93*3,47*2+6,6*3,47*2-2*2,3-1*1,8-0,9*1,97*2-1*2,83-2,62*2,83</t>
  </si>
  <si>
    <t>1.05:</t>
  </si>
  <si>
    <t>8*2,8+4*2,8*2-0,8*1,97*2+7,5*2,8+5,22*2,8</t>
  </si>
  <si>
    <t>10,34*3,3*2+5*3,3*2-3*1,8*1,8-0,9*1,97-1,1*2,1*2-1,6*1,4</t>
  </si>
  <si>
    <t>1.07:</t>
  </si>
  <si>
    <t>4,7*2,74+2,2*2,74-1,6*1,4</t>
  </si>
  <si>
    <t>6,34*3,42*2+2,75*3,42*2-1,5*1,8-1,2*1,2-0,8*1,97</t>
  </si>
  <si>
    <t>3,35*0,6*2+2,75*0,6*2+2,6*2,74*2+2,75*2,74-2*0,9*2,05</t>
  </si>
  <si>
    <t>1.12:</t>
  </si>
  <si>
    <t>3,5*3,3*2-0,9*2,02*2</t>
  </si>
  <si>
    <t>2*4,32*2*4,32-0,9*2,02</t>
  </si>
  <si>
    <t>1.14:</t>
  </si>
  <si>
    <t>6,35*3,6*2+5,6*3,6-1*2,05</t>
  </si>
  <si>
    <t>1.15:</t>
  </si>
  <si>
    <t>6,35*3,6*2+7,95*3*2-1,5*2,7*4-1,5*2,02-5,35*3,6</t>
  </si>
  <si>
    <t>1.16:</t>
  </si>
  <si>
    <t>8,24*3,6*2+8,49*3,6*2</t>
  </si>
  <si>
    <t>-1,55*2,02-1*2,02-2,6*2,58-1,5*2,1</t>
  </si>
  <si>
    <t>1.17:</t>
  </si>
  <si>
    <t>5,6*3,6-3*1,5*1,8+6,29*3,6-1,2*1,2</t>
  </si>
  <si>
    <t>1.18:</t>
  </si>
  <si>
    <t>1,45*0,6+2,92*0,6+0,5*0,6</t>
  </si>
  <si>
    <t>4,2*0,6*2</t>
  </si>
  <si>
    <t>2,55*3,94-2*0,9*2,02</t>
  </si>
  <si>
    <t>4,8*2,9*2+3,57*2,9*2-1,8*1,6-0,9*2,05</t>
  </si>
  <si>
    <t>4,8*2,9*4+8,22*2,9*2-2*1,8*1,6-0,9*2,05-4*1,8*2,6</t>
  </si>
  <si>
    <t>2,66*0,6*2+1,8*0,6</t>
  </si>
  <si>
    <t>612402152</t>
  </si>
  <si>
    <t xml:space="preserve">Podhoz pod omítku zdí vnitřních z tvárnic, z MC </t>
  </si>
  <si>
    <t>0,9*2*4</t>
  </si>
  <si>
    <t>1*2*2</t>
  </si>
  <si>
    <t>0,5*2,1*3</t>
  </si>
  <si>
    <t>příčky PTH 80 mm:</t>
  </si>
  <si>
    <t>48,82*2</t>
  </si>
  <si>
    <t>příčky PTH 140 mm:</t>
  </si>
  <si>
    <t>126,89*2</t>
  </si>
  <si>
    <t>1.18,1.19,1,20,1.23 sociálky chlapci:</t>
  </si>
  <si>
    <t>(3*2,92*2,9-0,8*2,05)*2</t>
  </si>
  <si>
    <t>(4,7*3,42*2-0,7*2,05)*2</t>
  </si>
  <si>
    <t>(2*2,88*3,42-0,8*2,05)*2</t>
  </si>
  <si>
    <t>(2,50*3,42-0,9*2,05)*2</t>
  </si>
  <si>
    <t>příčky AKU 190 mm:</t>
  </si>
  <si>
    <t>143,95*2</t>
  </si>
  <si>
    <t>plocha otlučených stáv. omítek:</t>
  </si>
  <si>
    <t>53,44</t>
  </si>
  <si>
    <t>612421615</t>
  </si>
  <si>
    <t>Omítka vnitřní zdiva, MVC, hrubá zatřená pod obklady</t>
  </si>
  <si>
    <t>2,92*2*2+1,45*2*2-0,9*2</t>
  </si>
  <si>
    <t>4,2*2+2,92*2-0,8*2</t>
  </si>
  <si>
    <t>1,2*2*4+1,8*2*2-2*2*0,7</t>
  </si>
  <si>
    <t>2,65*2*2+2,92*2*2+0,9*2*4-0,8*2</t>
  </si>
  <si>
    <t>2,25*2*2+2,88*2*2-0,9*2</t>
  </si>
  <si>
    <t>2,25*2*2-0,7*2*4+1,2*2*2</t>
  </si>
  <si>
    <t>2,75*2*4-0,8*2*4-0,9*2</t>
  </si>
  <si>
    <t>3,35*2*2</t>
  </si>
  <si>
    <t>1.08:</t>
  </si>
  <si>
    <t>2,88*2*2+1,9*2*2+1,9*2-0,7*2</t>
  </si>
  <si>
    <t>612421637</t>
  </si>
  <si>
    <t xml:space="preserve">Omítka vnitřní zdiva, MVC, štuková </t>
  </si>
  <si>
    <t>podhoz minus omítka pod obklady:</t>
  </si>
  <si>
    <t>882,04-145,84</t>
  </si>
  <si>
    <t>612471411</t>
  </si>
  <si>
    <t xml:space="preserve">Úprava vnitřních stěn aktivovaným štukem </t>
  </si>
  <si>
    <t>62</t>
  </si>
  <si>
    <t>Úpravy povrchů vnější</t>
  </si>
  <si>
    <t>620902121</t>
  </si>
  <si>
    <t xml:space="preserve">Kamenické opracování bet. konstrukcí broušením </t>
  </si>
  <si>
    <t>stávající schodiště teraco:</t>
  </si>
  <si>
    <t>2*(0,15+0,3)*6</t>
  </si>
  <si>
    <t>63</t>
  </si>
  <si>
    <t>Podlahy a podlahové konstrukce</t>
  </si>
  <si>
    <t>631312611</t>
  </si>
  <si>
    <t>Mazanina betonová tl. 5 - 8 cm C 16/20  (B 20) vyztužená ocelovými vlákny 25 kg / m3</t>
  </si>
  <si>
    <t>23,27*0,07</t>
  </si>
  <si>
    <t>1.05 chodba:</t>
  </si>
  <si>
    <t>38,26*0,07</t>
  </si>
  <si>
    <t>1.06 učebna:</t>
  </si>
  <si>
    <t>52,36*0,07</t>
  </si>
  <si>
    <t>1.07 šatna dívky:</t>
  </si>
  <si>
    <t>9,92*0,07</t>
  </si>
  <si>
    <t>1.08 sprchy dívky:</t>
  </si>
  <si>
    <t>5,4*0,07</t>
  </si>
  <si>
    <t>1.09 wc dívky:</t>
  </si>
  <si>
    <t>5,86*0,07</t>
  </si>
  <si>
    <t>1.11 sociálka učitelé:</t>
  </si>
  <si>
    <t>15,26*0,07</t>
  </si>
  <si>
    <t>1.12 chodba:</t>
  </si>
  <si>
    <t>14,4*0,07</t>
  </si>
  <si>
    <t>35,84*0,07</t>
  </si>
  <si>
    <t>1.18 úklid:</t>
  </si>
  <si>
    <t>4,01*0,07</t>
  </si>
  <si>
    <t>1.19 wc chlapci:</t>
  </si>
  <si>
    <t>11,84*0,07</t>
  </si>
  <si>
    <t>1.20 chodba:</t>
  </si>
  <si>
    <t>7,83*0,07</t>
  </si>
  <si>
    <t>1.23 sprchy chlapci:</t>
  </si>
  <si>
    <t>7,58*0,07</t>
  </si>
  <si>
    <t>1.04 rampa :</t>
  </si>
  <si>
    <t>1,20*1,2*0,2</t>
  </si>
  <si>
    <t>1,2*2,6*0,1</t>
  </si>
  <si>
    <t>1.02 rampa podkl. beton:</t>
  </si>
  <si>
    <t>1,65*5,3*0,1</t>
  </si>
  <si>
    <t>632411104</t>
  </si>
  <si>
    <t>Vyrovnávací stěrka Cemix 050, ruční zprac. tl.4 mm podkladní beton pod hydroizolaci</t>
  </si>
  <si>
    <t>podkl. betony hydroizolace:</t>
  </si>
  <si>
    <t>488,98</t>
  </si>
  <si>
    <t>pod keramické dlažby:</t>
  </si>
  <si>
    <t>196,07</t>
  </si>
  <si>
    <t>pod PVC podlahy:</t>
  </si>
  <si>
    <t>99,71</t>
  </si>
  <si>
    <t>64</t>
  </si>
  <si>
    <t>Výplně otvorů</t>
  </si>
  <si>
    <t>642942111</t>
  </si>
  <si>
    <t>Osazení zárubní dveřních ocelových, pl. do 2,5 m2 včetně dodávky zárubně CgH  60 x 197 x 11 cm</t>
  </si>
  <si>
    <t>2</t>
  </si>
  <si>
    <t>Osazení zárubní dveřních ocelových, pl. do 2,5 m2 včetně dodávky zárubně CgH  70 x 197 x 11 cm</t>
  </si>
  <si>
    <t>1.11 místnost ozn. 05/L 1ks, 05/P 1ks:</t>
  </si>
  <si>
    <t>1+1</t>
  </si>
  <si>
    <t>Osazení zárubní dveřních ocelových, pl. do 2,5 m2 včetně dodávky zárubně CgH  60 x 197 x 16 cm</t>
  </si>
  <si>
    <t>1.08 místnost:</t>
  </si>
  <si>
    <t>Osazení zárubní dveřních ocelových, pl. do 2,5 m2 včetně dodávky zárubně CgH  70 x 197 x 16 cm</t>
  </si>
  <si>
    <t>1.23 místnost ozn. 04/P 1ks:</t>
  </si>
  <si>
    <t>Osazení zárubní dveřních ocelových, pl. do 2,5 m2 včetně dodávky zárubně CgH  80 x 197 x 16 cm</t>
  </si>
  <si>
    <t>ozn. 03/L 4ks, 03/P 2Ks:</t>
  </si>
  <si>
    <t>4+2</t>
  </si>
  <si>
    <t>Osazení zárubní dveřních ocelových, pl. do 2,5 m2 včetně dodávky zárubně CgH  90 x 197 x 16 cm</t>
  </si>
  <si>
    <t>pol. 01/L 1ks, 01/P 3ks:</t>
  </si>
  <si>
    <t>1+3</t>
  </si>
  <si>
    <t>pol. 10/L 3ks, pol. 10/P 2ks:</t>
  </si>
  <si>
    <t>3+2</t>
  </si>
  <si>
    <t>642942221</t>
  </si>
  <si>
    <t>Osazení zárubní dveřních ocelových, pl. do 4,5 m2 včetně dodávky zárubně CgH 145 x 197 x 16 cm</t>
  </si>
  <si>
    <t>1.02 místnost ozn.02/L 1 ks, 09/P 1 ks:</t>
  </si>
  <si>
    <t>1.15 místnost ozn. 09/P 2ks:</t>
  </si>
  <si>
    <t>94</t>
  </si>
  <si>
    <t>Lešení a stavební výtahy</t>
  </si>
  <si>
    <t>941955001</t>
  </si>
  <si>
    <t>Lešení lehké pomocné, výška podlahy do 1,2 m plocha podhledů</t>
  </si>
  <si>
    <t>SDK podhledy:</t>
  </si>
  <si>
    <t>135,8</t>
  </si>
  <si>
    <t>kazetové podhledy:</t>
  </si>
  <si>
    <t>288,62</t>
  </si>
  <si>
    <t>štuky stropy:</t>
  </si>
  <si>
    <t>171,46</t>
  </si>
  <si>
    <t>96</t>
  </si>
  <si>
    <t>Bourání konstrukcí</t>
  </si>
  <si>
    <t>919735123</t>
  </si>
  <si>
    <t xml:space="preserve">Řezání cihelného zdiva do hl. tl. 10 - 15 cm </t>
  </si>
  <si>
    <t>m</t>
  </si>
  <si>
    <t>mezi 121 a 123:</t>
  </si>
  <si>
    <t>4*2</t>
  </si>
  <si>
    <t>mezi 118 a 121:</t>
  </si>
  <si>
    <t>mezi 118 a 154:</t>
  </si>
  <si>
    <t>mezi 113 a 147:</t>
  </si>
  <si>
    <t>4*3,1</t>
  </si>
  <si>
    <t>mezi 139 a 132:</t>
  </si>
  <si>
    <t>mezi 122 a 115:</t>
  </si>
  <si>
    <t>2*2</t>
  </si>
  <si>
    <t>mezi 115 a 120,119:</t>
  </si>
  <si>
    <t>962031132</t>
  </si>
  <si>
    <t xml:space="preserve">Bourání příček cihelných tl. 10 cm </t>
  </si>
  <si>
    <t>místnosti 121,120,119:</t>
  </si>
  <si>
    <t>2,92*2,9</t>
  </si>
  <si>
    <t>1,5*2,9</t>
  </si>
  <si>
    <t>2,92*2,9-0,6*2</t>
  </si>
  <si>
    <t>2,92*3-0,6*2-0,92*2</t>
  </si>
  <si>
    <t>0,9*2,9</t>
  </si>
  <si>
    <t>0,9*2,02</t>
  </si>
  <si>
    <t>0,95*2,9</t>
  </si>
  <si>
    <t>2,4*2,9-2*0,8*2</t>
  </si>
  <si>
    <t>1,65*2,9-0,8*2</t>
  </si>
  <si>
    <t>1*2,9</t>
  </si>
  <si>
    <t>2,7*2,9</t>
  </si>
  <si>
    <t>místnost 122:</t>
  </si>
  <si>
    <t>0,5*2</t>
  </si>
  <si>
    <t>místnosti 147,146,144,145,148:</t>
  </si>
  <si>
    <t>3,6*3,42-0,6*2</t>
  </si>
  <si>
    <t>1,25*3,42-0,6-2</t>
  </si>
  <si>
    <t>1*3,42-0,8*2</t>
  </si>
  <si>
    <t>1,125*3,42*2-0,8*2</t>
  </si>
  <si>
    <t>místnost 153,152:</t>
  </si>
  <si>
    <t>2,75*3,42-0,95*2</t>
  </si>
  <si>
    <t>místnosti 138,140:</t>
  </si>
  <si>
    <t>1,5*3,42*2</t>
  </si>
  <si>
    <t>1,8*3,42-2*0,6*2</t>
  </si>
  <si>
    <t>zídky schody 154:</t>
  </si>
  <si>
    <t>0,6*1*2</t>
  </si>
  <si>
    <t>962031133</t>
  </si>
  <si>
    <t xml:space="preserve">Bourání příček cihelných tl. 15 cm </t>
  </si>
  <si>
    <t>místnosti 136,132:</t>
  </si>
  <si>
    <t>3,35*3,42-0,8*2</t>
  </si>
  <si>
    <t>2,92*3,42-0,8*2</t>
  </si>
  <si>
    <t>4,85*3,42-1,25*3,42</t>
  </si>
  <si>
    <t>místnost 154:</t>
  </si>
  <si>
    <t>2,11*4,32</t>
  </si>
  <si>
    <t>1,94*4,32</t>
  </si>
  <si>
    <t>místnost 109,113:</t>
  </si>
  <si>
    <t>2,3*2,83</t>
  </si>
  <si>
    <t>962032231</t>
  </si>
  <si>
    <t xml:space="preserve">Bourání zdiva z cihel pálených na MVC </t>
  </si>
  <si>
    <t>1*2,1*0,5</t>
  </si>
  <si>
    <t>1*2,1*0,4</t>
  </si>
  <si>
    <t>1,65*3,1*1,1</t>
  </si>
  <si>
    <t>místnost 136:</t>
  </si>
  <si>
    <t>1,25*3,42*0,5</t>
  </si>
  <si>
    <t>0,8*3,42*0,3</t>
  </si>
  <si>
    <t>963042819</t>
  </si>
  <si>
    <t xml:space="preserve">Bourání schodišťových stupňů betonových </t>
  </si>
  <si>
    <t>místnost 139:</t>
  </si>
  <si>
    <t>4*1,05</t>
  </si>
  <si>
    <t>965042141</t>
  </si>
  <si>
    <t>Bourání mazanin betonových tl. 10 cm, nad 4 m2 ručně tl. mazaniny 8 - 10 cm</t>
  </si>
  <si>
    <t>23,27*0,1</t>
  </si>
  <si>
    <t>podkladní beton pod rampou:</t>
  </si>
  <si>
    <t>5,3*1,65*0,1</t>
  </si>
  <si>
    <t>38,26*0,1</t>
  </si>
  <si>
    <t>52,36*0,1</t>
  </si>
  <si>
    <t>9,92*0,1</t>
  </si>
  <si>
    <t>5,4*0,1</t>
  </si>
  <si>
    <t>5,86*0,1</t>
  </si>
  <si>
    <t>15,26*0,1</t>
  </si>
  <si>
    <t>14,4*0,1</t>
  </si>
  <si>
    <t>35,84*0,1</t>
  </si>
  <si>
    <t>4,01*0,1</t>
  </si>
  <si>
    <t>11,84*0,1</t>
  </si>
  <si>
    <t>7,83*0,1</t>
  </si>
  <si>
    <t>7,58*0,1</t>
  </si>
  <si>
    <t>965081223</t>
  </si>
  <si>
    <t xml:space="preserve">Bour dlažd keram tl 10 mm- &gt;1m2 </t>
  </si>
  <si>
    <t>23,27</t>
  </si>
  <si>
    <t>38,26</t>
  </si>
  <si>
    <t>52,36</t>
  </si>
  <si>
    <t>10,12</t>
  </si>
  <si>
    <t>5,4</t>
  </si>
  <si>
    <t>1.09 wc dívky:,</t>
  </si>
  <si>
    <t>6,11</t>
  </si>
  <si>
    <t>15,26</t>
  </si>
  <si>
    <t>14,4</t>
  </si>
  <si>
    <t>35,84</t>
  </si>
  <si>
    <t>4,01</t>
  </si>
  <si>
    <t>11,84</t>
  </si>
  <si>
    <t>7,58</t>
  </si>
  <si>
    <t>968061125</t>
  </si>
  <si>
    <t xml:space="preserve">Vyvěšení dřevěných dveřních křídel pl. do 2 m2 </t>
  </si>
  <si>
    <t>968061126</t>
  </si>
  <si>
    <t xml:space="preserve">Vyvěšení dřevěných dveřních křídel pl. nad 2 m2 </t>
  </si>
  <si>
    <t>968072455</t>
  </si>
  <si>
    <t xml:space="preserve">Vybourání kovových dveřních zárubní pl. do 2 m2 </t>
  </si>
  <si>
    <t>900   RT1</t>
  </si>
  <si>
    <t>Hzs - nezmeřitelné práce   čl.17-1a Práce v tarifní třídě 4</t>
  </si>
  <si>
    <t>h</t>
  </si>
  <si>
    <t>Vyklizení místností</t>
  </si>
  <si>
    <t>97</t>
  </si>
  <si>
    <t>Prorážení otvorů</t>
  </si>
  <si>
    <t>974031123</t>
  </si>
  <si>
    <t>Vysekání rýh ve zdi cihelné 3 x 10 cm el. instalace orientačně</t>
  </si>
  <si>
    <t>974031167</t>
  </si>
  <si>
    <t>Vysekání rýh ve zdi cihelné 15 x 30 cm I nosičové překlady</t>
  </si>
  <si>
    <t>1.20 pro překlad z I nosníků:</t>
  </si>
  <si>
    <t>2*2*1,4</t>
  </si>
  <si>
    <t>2*1,4</t>
  </si>
  <si>
    <t>978013191</t>
  </si>
  <si>
    <t xml:space="preserve">Otlučení omítek vnitřních stěn v rozsahu do 100 % </t>
  </si>
  <si>
    <t>1,23:</t>
  </si>
  <si>
    <t>2,66*2*2</t>
  </si>
  <si>
    <t>4,2*2*2-0,9*2,05</t>
  </si>
  <si>
    <t>1,45*2*2-0,9*2,05</t>
  </si>
  <si>
    <t>2,92*2</t>
  </si>
  <si>
    <t>1,5*2</t>
  </si>
  <si>
    <t>1,8*2+1,45*2*2+1*2+2,75*2-0,9*2,05</t>
  </si>
  <si>
    <t>978023411</t>
  </si>
  <si>
    <t xml:space="preserve">Vysekání a úprava spár zdiva cihelného mimo komín. </t>
  </si>
  <si>
    <t>99</t>
  </si>
  <si>
    <t>Staveništní přesun hmot</t>
  </si>
  <si>
    <t>999281111</t>
  </si>
  <si>
    <t xml:space="preserve">Přesun hmot pro opravy a údržbu do výšky 25 m </t>
  </si>
  <si>
    <t>711</t>
  </si>
  <si>
    <t>Izolace proti vodě</t>
  </si>
  <si>
    <t>711111001</t>
  </si>
  <si>
    <t>Izolace proti vlhkosti vodor. nátěr ALP za studena 1x nátěr - včetně dodávky penetračního laku ALP</t>
  </si>
  <si>
    <t>9,92</t>
  </si>
  <si>
    <t>5,86</t>
  </si>
  <si>
    <t>7,83</t>
  </si>
  <si>
    <t>711141559</t>
  </si>
  <si>
    <t>Izolace proti vlhk. vodorovná pásy přitavením 1 vrstva - včetně dod. Elastek 40 special mineral</t>
  </si>
  <si>
    <t>711212001</t>
  </si>
  <si>
    <t>Nátěr hydroizolační těsnicí hmotou Mapegum WP (fa Mapei), proti vlhkosti</t>
  </si>
  <si>
    <t>9*0,9*2+3*0,9*0,9</t>
  </si>
  <si>
    <t>2*2*2,4+2*2*0,6</t>
  </si>
  <si>
    <t>6*0,9*2+2*0,9*0,9</t>
  </si>
  <si>
    <t>2*2*1,8+2*2*1,75+1,75*1,8</t>
  </si>
  <si>
    <t>711212601</t>
  </si>
  <si>
    <t>Těsnicí pás do spoje podlaha - stěna Mapeband š. 100 mm (fa Mapei)</t>
  </si>
  <si>
    <t>3*2,7+6*2</t>
  </si>
  <si>
    <t>2*2,4+2*0,6</t>
  </si>
  <si>
    <t>2*2,7+4*2</t>
  </si>
  <si>
    <t>2*1,8+2*1,75+2</t>
  </si>
  <si>
    <t>712300831</t>
  </si>
  <si>
    <t>Odstranění živičné izolace podlahy 1vrstvé předpokládá se poškozená nefunkční</t>
  </si>
  <si>
    <t>998711201</t>
  </si>
  <si>
    <t xml:space="preserve">Přesun hmot pro izolace proti vodě, výšky do 6 m </t>
  </si>
  <si>
    <t>713</t>
  </si>
  <si>
    <t>Izolace tepelné</t>
  </si>
  <si>
    <t>713121111</t>
  </si>
  <si>
    <t>Izolace tepelná podlah na sucho, jednovrstvá včetně dodávky Nobasil  PVT tl. 20 mm</t>
  </si>
  <si>
    <t>998713201</t>
  </si>
  <si>
    <t xml:space="preserve">Přesun hmot pro izolace tepelné, výšky do 6 m </t>
  </si>
  <si>
    <t>720</t>
  </si>
  <si>
    <t>Zdravotechnická instalace</t>
  </si>
  <si>
    <t>720-01</t>
  </si>
  <si>
    <t>Kanalizace, voda, zařizovací předměty dle kalkulace v příloze</t>
  </si>
  <si>
    <t>730</t>
  </si>
  <si>
    <t>Ústřední vytápění</t>
  </si>
  <si>
    <t>730-1</t>
  </si>
  <si>
    <t>rekonstrukce ÚT dle kalkulace v příloze</t>
  </si>
  <si>
    <t>761</t>
  </si>
  <si>
    <t>Konstrukce sklobetonové</t>
  </si>
  <si>
    <t>761621020</t>
  </si>
  <si>
    <t xml:space="preserve">Sklobet.okna tl. 8 cm H do 4m, tvár. 1908/N čiré </t>
  </si>
  <si>
    <t>1,6*1,4</t>
  </si>
  <si>
    <t>2,2*3</t>
  </si>
  <si>
    <t>998761102</t>
  </si>
  <si>
    <t xml:space="preserve">Přesun hmot pro sklobeton. konstr., výšky do 12 m </t>
  </si>
  <si>
    <t>763</t>
  </si>
  <si>
    <t>Dřevostavby</t>
  </si>
  <si>
    <t>763111812</t>
  </si>
  <si>
    <t xml:space="preserve">Dmtž SDK příčka 1xkce 2xdeska </t>
  </si>
  <si>
    <t>1.24 místnost:</t>
  </si>
  <si>
    <t>1,8*3,2</t>
  </si>
  <si>
    <t>2,92*3,94</t>
  </si>
  <si>
    <t>763131411</t>
  </si>
  <si>
    <t xml:space="preserve">SDK podhled A 12,5 -TI 2xCD+UD </t>
  </si>
  <si>
    <t>767425152</t>
  </si>
  <si>
    <t xml:space="preserve">Montáž závěsné konstrukce v množ. na 1 m2, 1,5 m </t>
  </si>
  <si>
    <t>767587001</t>
  </si>
  <si>
    <t xml:space="preserve">Podhledy Thermatex, rošt, kazety 60 x 60 cm </t>
  </si>
  <si>
    <t>56,68</t>
  </si>
  <si>
    <t>35,56</t>
  </si>
  <si>
    <t>49,36</t>
  </si>
  <si>
    <t>59,43</t>
  </si>
  <si>
    <t>35,23</t>
  </si>
  <si>
    <t>998763101</t>
  </si>
  <si>
    <t xml:space="preserve">Přesun hmot pro dřevostavby, výšky do 12 m </t>
  </si>
  <si>
    <t>766</t>
  </si>
  <si>
    <t>Konstrukce truhlářské</t>
  </si>
  <si>
    <t>766661112</t>
  </si>
  <si>
    <t xml:space="preserve">Montáž dveří do zárubně,otevíravých 1kř.do 0,8 m </t>
  </si>
  <si>
    <t>766661122</t>
  </si>
  <si>
    <t xml:space="preserve">Montáž dveří do zárubně,otevíravých 1kř.nad 0,8 m </t>
  </si>
  <si>
    <t>766661132</t>
  </si>
  <si>
    <t xml:space="preserve">Montáž dveří do zárubně,otevíravých 2kř.do 1,45 m </t>
  </si>
  <si>
    <t>61160101</t>
  </si>
  <si>
    <t>Dveře vnitřní hladké plné 1kř. 60x197 bílé</t>
  </si>
  <si>
    <t>61160102</t>
  </si>
  <si>
    <t>Dveře vnitřní hladké plné 1kř. 70x197 bílé</t>
  </si>
  <si>
    <t>61160104</t>
  </si>
  <si>
    <t>Dveře vnitřní hladké plné 1kř. 90x197 bílé</t>
  </si>
  <si>
    <t>61160112</t>
  </si>
  <si>
    <t>Dveře vnitřní hladké plné 1kř. 80x197 bílé</t>
  </si>
  <si>
    <t>61160116</t>
  </si>
  <si>
    <t>Dveře vnitřní hladké plné 2kř. 145x197 bílé</t>
  </si>
  <si>
    <t>Dveře vnitřní hladké plné 2kř. 145x197 bílé protipožární do místnosti 1.15</t>
  </si>
  <si>
    <t>998766201</t>
  </si>
  <si>
    <t xml:space="preserve">Přesun hmot pro truhlářské konstr., výšky do 6 m </t>
  </si>
  <si>
    <t>767</t>
  </si>
  <si>
    <t>Konstrukce zámečnické</t>
  </si>
  <si>
    <t>767221110</t>
  </si>
  <si>
    <t>Montáž zábradlí schod.z trubek, do zdiva, do 15 kg včetně madel</t>
  </si>
  <si>
    <t>2*1,5</t>
  </si>
  <si>
    <t>1,8*2</t>
  </si>
  <si>
    <t>55395100.A</t>
  </si>
  <si>
    <t>Zábradlí ocelové trubkové nerez kpl.</t>
  </si>
  <si>
    <t>2*2*3*1</t>
  </si>
  <si>
    <t>2*1,8</t>
  </si>
  <si>
    <t>998767201</t>
  </si>
  <si>
    <t xml:space="preserve">Přesun hmot pro zámečnické konstr., výšky do 6 m </t>
  </si>
  <si>
    <t>771</t>
  </si>
  <si>
    <t>Podlahy z dlaždic a obklady</t>
  </si>
  <si>
    <t>771275105</t>
  </si>
  <si>
    <t>Obklad keram.schod.stupňů hladkých do tmele 30/30 Adesilex P 22 (Mapei)</t>
  </si>
  <si>
    <t>1,62*(0,17+0,29)*4</t>
  </si>
  <si>
    <t>1,2*(0,17+0,29)*4</t>
  </si>
  <si>
    <t>0,9*1,2</t>
  </si>
  <si>
    <t>0,87*0,68/2</t>
  </si>
  <si>
    <t>1.12 stáv. teracové schodiště:</t>
  </si>
  <si>
    <t>2*6*0,45</t>
  </si>
  <si>
    <t>771471015</t>
  </si>
  <si>
    <t xml:space="preserve">Obklad soklíků keram.rovných Taurus v 150mm </t>
  </si>
  <si>
    <t>2*14-1,5-0,9+2*0,85</t>
  </si>
  <si>
    <t>2*11,7-2-0,9-0,8-1</t>
  </si>
  <si>
    <t>2*9,8-0,9-2-1,2</t>
  </si>
  <si>
    <t>2*8-4*1+2</t>
  </si>
  <si>
    <t>1.11 předsíň:</t>
  </si>
  <si>
    <t>2*1,99+2*2,75-2*0,9</t>
  </si>
  <si>
    <t>3,07*2</t>
  </si>
  <si>
    <t>2*4,38+2*9,14</t>
  </si>
  <si>
    <t>7,95*2-1-1,55</t>
  </si>
  <si>
    <t>6,35*2-1,55</t>
  </si>
  <si>
    <t>8,49*2+8,24*2-1,55-1</t>
  </si>
  <si>
    <t>5,6*2+6,29*2-1</t>
  </si>
  <si>
    <t>771471033</t>
  </si>
  <si>
    <t xml:space="preserve">Obklad soklíků keram.stupňov.do MC,15x15 cm </t>
  </si>
  <si>
    <t>schodiště:</t>
  </si>
  <si>
    <t>2*(0,176+0,29)*5</t>
  </si>
  <si>
    <t>1*(0,176+0,29)*5</t>
  </si>
  <si>
    <t>771478001</t>
  </si>
  <si>
    <t xml:space="preserve">Montáž lišt schodišťových </t>
  </si>
  <si>
    <t>1,62*5</t>
  </si>
  <si>
    <t>1,2*5+0,9</t>
  </si>
  <si>
    <t>2*6</t>
  </si>
  <si>
    <t>771575109</t>
  </si>
  <si>
    <t>Montáž podlah keram.,hladké, tmel, 30x30 cm Keraflex (Mapei)</t>
  </si>
  <si>
    <t>5,40</t>
  </si>
  <si>
    <t>17,83</t>
  </si>
  <si>
    <t>771578001</t>
  </si>
  <si>
    <t xml:space="preserve">Montáž podlahových lišt dilatačních </t>
  </si>
  <si>
    <t>1,62</t>
  </si>
  <si>
    <t>1,2+2,57</t>
  </si>
  <si>
    <t>771578011</t>
  </si>
  <si>
    <t>Spára podlaha - stěna, silikonem Mapesil AC (fa Mapei)</t>
  </si>
  <si>
    <t>2*2,66+2*2,92</t>
  </si>
  <si>
    <t>2*4,2+2*2,92</t>
  </si>
  <si>
    <t>2*2,88+2*1,91</t>
  </si>
  <si>
    <t>2*2,88+2*1,91+1,9</t>
  </si>
  <si>
    <t>553420180</t>
  </si>
  <si>
    <t>Lišta dilatační průběžná AL 504101</t>
  </si>
  <si>
    <t>5537060024</t>
  </si>
  <si>
    <t>Lišta ukončovací nerez stupnice</t>
  </si>
  <si>
    <t>27*1,15</t>
  </si>
  <si>
    <t>59764203</t>
  </si>
  <si>
    <t>Dlažba Taurus Granit matná 300x300x9 mm</t>
  </si>
  <si>
    <t>podlahy:</t>
  </si>
  <si>
    <t>196,07*1,1</t>
  </si>
  <si>
    <t>schody 1.02 ,1.05, 1,12:</t>
  </si>
  <si>
    <t>5*0,47*1,65*1,1+6*0,45*2*1,1</t>
  </si>
  <si>
    <t>sokly:</t>
  </si>
  <si>
    <t>194,55*0,15*1,1</t>
  </si>
  <si>
    <t>sokly schody:</t>
  </si>
  <si>
    <t>12,39*0,15*1,1</t>
  </si>
  <si>
    <t>998771201</t>
  </si>
  <si>
    <t xml:space="preserve">Přesun hmot pro podlahy z dlaždic, výšky do 6 m </t>
  </si>
  <si>
    <t>776</t>
  </si>
  <si>
    <t>Podlahy povlakové</t>
  </si>
  <si>
    <t>776421100</t>
  </si>
  <si>
    <t>Lepení podlahových soklíků z měkčeného PVC včetně dodávky soklíku PVC</t>
  </si>
  <si>
    <t>2*4,7+2*2,2-0,9</t>
  </si>
  <si>
    <t>2*5,6+2*6,4-2</t>
  </si>
  <si>
    <t>1.21 mistři:</t>
  </si>
  <si>
    <t>2*4,8+2*3,42-0,9</t>
  </si>
  <si>
    <t>1.22 šatna chlapci:</t>
  </si>
  <si>
    <t>2*8,22+2*4,715-0,9+1,5+2,5</t>
  </si>
  <si>
    <t>1.10 kabinet učitelé:</t>
  </si>
  <si>
    <t>2*6,29+2*2,75-0,9</t>
  </si>
  <si>
    <t>776521100</t>
  </si>
  <si>
    <t>Lepení povlakových podlah z pásů PVC na Chemopren včetně podlahoviny Novoflor extra, tl. 2,0 mm</t>
  </si>
  <si>
    <t>17,54</t>
  </si>
  <si>
    <t>36,69</t>
  </si>
  <si>
    <t>998776201</t>
  </si>
  <si>
    <t xml:space="preserve">Přesun hmot pro podlahy povlakové, výšky do 6 m </t>
  </si>
  <si>
    <t>777</t>
  </si>
  <si>
    <t>Podlahy ze syntetických hmot</t>
  </si>
  <si>
    <t>777115111</t>
  </si>
  <si>
    <t xml:space="preserve">Podlahy lité epoxidové Ekopox 650 tl. 3 mm </t>
  </si>
  <si>
    <t>998777201</t>
  </si>
  <si>
    <t xml:space="preserve">Přesun hmot pro podlahy syntetické, výšky do 6 m </t>
  </si>
  <si>
    <t>781</t>
  </si>
  <si>
    <t>Obklady keramické</t>
  </si>
  <si>
    <t>781475112</t>
  </si>
  <si>
    <t xml:space="preserve">Obklad vnitřní stěn keramický, do tmele, 15x15 cm </t>
  </si>
  <si>
    <t>781491001</t>
  </si>
  <si>
    <t>Montáž lišt k obkladům rohových, koutových i dilatačních</t>
  </si>
  <si>
    <t>59760102.A</t>
  </si>
  <si>
    <t>Lišta rohová plastová na obklad ukončovací 8 mm</t>
  </si>
  <si>
    <t>150*1,1</t>
  </si>
  <si>
    <t>59781348</t>
  </si>
  <si>
    <t>Obkládačka Color One  14,8x14,8 světle šedá lesk</t>
  </si>
  <si>
    <t>145,84*1,1</t>
  </si>
  <si>
    <t>998781201</t>
  </si>
  <si>
    <t xml:space="preserve">Přesun hmot pro obklady keramické, výšky do 6 m </t>
  </si>
  <si>
    <t>783</t>
  </si>
  <si>
    <t>Nátěry</t>
  </si>
  <si>
    <t>783222100</t>
  </si>
  <si>
    <t xml:space="preserve">Nátěr syntetický kovových konstrukcí dvojnásobný </t>
  </si>
  <si>
    <t>nové zárubně:</t>
  </si>
  <si>
    <t>01:</t>
  </si>
  <si>
    <t>4*4,9*0,3</t>
  </si>
  <si>
    <t>02:</t>
  </si>
  <si>
    <t>3,45*0,3</t>
  </si>
  <si>
    <t>03:</t>
  </si>
  <si>
    <t>6*4,8*0,3</t>
  </si>
  <si>
    <t>04:</t>
  </si>
  <si>
    <t>4,7*0,3</t>
  </si>
  <si>
    <t>05:</t>
  </si>
  <si>
    <t>2*4,7*0,25</t>
  </si>
  <si>
    <t>06:</t>
  </si>
  <si>
    <t>4*4,6*0,25</t>
  </si>
  <si>
    <t>07:</t>
  </si>
  <si>
    <t>4,6*0,25</t>
  </si>
  <si>
    <t>08 stávající:</t>
  </si>
  <si>
    <t>3*4,8*0,3</t>
  </si>
  <si>
    <t>09:</t>
  </si>
  <si>
    <t>3*5,45*0,3</t>
  </si>
  <si>
    <t>10:</t>
  </si>
  <si>
    <t>5*4,9*0,3</t>
  </si>
  <si>
    <t>784</t>
  </si>
  <si>
    <t>Malby</t>
  </si>
  <si>
    <t>784111301</t>
  </si>
  <si>
    <t xml:space="preserve">Penetrace podkladu nátěrem Teluria, Latex V2064 1x </t>
  </si>
  <si>
    <t>omítky staré:</t>
  </si>
  <si>
    <t>1133,81</t>
  </si>
  <si>
    <t>omítky nové štukové:</t>
  </si>
  <si>
    <t>736,2</t>
  </si>
  <si>
    <t>sádrokartony podhl.:</t>
  </si>
  <si>
    <t>stropy:</t>
  </si>
  <si>
    <t>784114212</t>
  </si>
  <si>
    <t xml:space="preserve">Malba, malířský latex, bílá, bez penetrace, 2 x </t>
  </si>
  <si>
    <t>784402801</t>
  </si>
  <si>
    <t xml:space="preserve">Odstranění malby oškrábáním v místnosti H do 3,8 m </t>
  </si>
  <si>
    <t>stávající omítky stropy:</t>
  </si>
  <si>
    <t>stávající omítky stěny:</t>
  </si>
  <si>
    <t>M21</t>
  </si>
  <si>
    <t>Elektromontáže</t>
  </si>
  <si>
    <t>M21- 1</t>
  </si>
  <si>
    <t>El. instalace - dle kalkulace v příloze včetně real. projektu a revizí</t>
  </si>
  <si>
    <t>M21- 2</t>
  </si>
  <si>
    <t xml:space="preserve">Demontážní práce elektro </t>
  </si>
  <si>
    <t>hod.</t>
  </si>
  <si>
    <t>M21- 3</t>
  </si>
  <si>
    <t xml:space="preserve">Elektro - likvidace odpadu </t>
  </si>
  <si>
    <t>M21- 4</t>
  </si>
  <si>
    <t xml:space="preserve">zednické výpomoci </t>
  </si>
  <si>
    <t>M24</t>
  </si>
  <si>
    <t>Montáže vzduchotechnických zařízení</t>
  </si>
  <si>
    <t>M24- 1</t>
  </si>
  <si>
    <t xml:space="preserve">vzduchotechnika - dle kalkulace v příloze </t>
  </si>
  <si>
    <t>soub.</t>
  </si>
  <si>
    <t>M24- 2</t>
  </si>
  <si>
    <t>M24- 3</t>
  </si>
  <si>
    <t xml:space="preserve">projekt vzduchotechniky </t>
  </si>
  <si>
    <t>kč</t>
  </si>
  <si>
    <t>D96</t>
  </si>
  <si>
    <t>Přesuny suti a vybouraných hmot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</si>
  <si>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</si>
  <si>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</si>
  <si>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</si>
  <si>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</si>
  <si>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</si>
  <si>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</si>
  <si>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979082121</t>
  </si>
  <si>
    <t xml:space="preserve">Příplatek k vnitrost. dopravě suti za dalších 5 m </t>
  </si>
  <si>
    <t>979087112</t>
  </si>
  <si>
    <t xml:space="preserve">Nakládání suti na dopravní prostředky </t>
  </si>
  <si>
    <t>979990001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</si>
  <si>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</si>
  <si>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</si>
  <si>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</si>
  <si>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</si>
  <si>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</si>
  <si>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</si>
  <si>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</si>
  <si>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</si>
  <si>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PP stav.část + DSP</t>
  </si>
  <si>
    <t>Stavební úpravy I.NP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</si>
</sst>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20" fontId="21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G7" sqref="G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Stavební úpravy I.NP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73</v>
      </c>
      <c r="B5" s="16"/>
      <c r="C5" s="17" t="s">
        <v>78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73</v>
      </c>
      <c r="B7" s="24"/>
      <c r="C7" s="25" t="s">
        <v>77</v>
      </c>
      <c r="D7" s="26"/>
      <c r="E7" s="26"/>
      <c r="F7" s="27" t="s">
        <v>10</v>
      </c>
      <c r="G7" s="21"/>
    </row>
    <row r="8" spans="1:57">
      <c r="A8" s="28" t="s">
        <v>11</v>
      </c>
      <c r="B8" s="11"/>
      <c r="C8" s="209"/>
      <c r="D8" s="209"/>
      <c r="E8" s="210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9">
        <f>Projektant</f>
        <v>0</v>
      </c>
      <c r="D9" s="209"/>
      <c r="E9" s="210"/>
      <c r="F9" s="11"/>
      <c r="G9" s="33"/>
      <c r="H9" s="34"/>
    </row>
    <row r="10" spans="1:57">
      <c r="A10" s="28" t="s">
        <v>14</v>
      </c>
      <c r="B10" s="11"/>
      <c r="C10" s="209"/>
      <c r="D10" s="209"/>
      <c r="E10" s="209"/>
      <c r="F10" s="35"/>
      <c r="G10" s="36"/>
      <c r="H10" s="37"/>
    </row>
    <row r="11" spans="1:57" ht="13.5" customHeight="1">
      <c r="A11" s="28" t="s">
        <v>15</v>
      </c>
      <c r="B11" s="11"/>
      <c r="C11" s="209"/>
      <c r="D11" s="209"/>
      <c r="E11" s="209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11"/>
      <c r="D12" s="211"/>
      <c r="E12" s="211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Rekapitulace!A40</f>
        <v>Ztížené výrobní podmínky</v>
      </c>
      <c r="E15" s="57"/>
      <c r="F15" s="58"/>
      <c r="G15" s="55">
        <f>Rekapitulace!I40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Rekapitulace!A41</f>
        <v>Oborová přirážka</v>
      </c>
      <c r="E16" s="59"/>
      <c r="F16" s="60"/>
      <c r="G16" s="55">
        <f>Rekapitulace!I41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Rekapitulace!A42</f>
        <v>Přesun stavebních kapacit</v>
      </c>
      <c r="E17" s="59"/>
      <c r="F17" s="60"/>
      <c r="G17" s="55">
        <f>Rekapitulace!I42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Rekapitulace!A43</f>
        <v>Mimostaveništní doprava</v>
      </c>
      <c r="E18" s="59"/>
      <c r="F18" s="60"/>
      <c r="G18" s="55">
        <f>Rekapitulace!I43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Rekapitulace!A44</f>
        <v>Zařízení staveniště</v>
      </c>
      <c r="E19" s="59"/>
      <c r="F19" s="60"/>
      <c r="G19" s="55">
        <f>Rekapitulace!I44</f>
        <v>0</v>
      </c>
    </row>
    <row r="20" spans="1:7" ht="15.95" customHeight="1">
      <c r="A20" s="63"/>
      <c r="B20" s="54"/>
      <c r="C20" s="55"/>
      <c r="D20" s="8" t="str">
        <f>Rekapitulace!A45</f>
        <v>Provoz investora</v>
      </c>
      <c r="E20" s="59"/>
      <c r="F20" s="60"/>
      <c r="G20" s="55">
        <f>Rekapitulace!I45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Rekapitulace!A46</f>
        <v>Kompletační činnost (IČD)</v>
      </c>
      <c r="E21" s="59"/>
      <c r="F21" s="60"/>
      <c r="G21" s="55">
        <f>Rekapitulace!I46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12" t="s">
        <v>33</v>
      </c>
      <c r="B23" s="213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4">
        <f>C23-F32</f>
        <v>0</v>
      </c>
      <c r="G30" s="205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4">
        <f>ROUND(PRODUCT(F30,C31/100),0)</f>
        <v>0</v>
      </c>
      <c r="G31" s="205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4">
        <v>0</v>
      </c>
      <c r="G32" s="205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4">
        <f>ROUND(PRODUCT(F32,C33/100),0)</f>
        <v>0</v>
      </c>
      <c r="G33" s="205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6">
        <f>ROUND(SUM(F30:F33),0)</f>
        <v>0</v>
      </c>
      <c r="G34" s="207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8"/>
      <c r="C37" s="208"/>
      <c r="D37" s="208"/>
      <c r="E37" s="208"/>
      <c r="F37" s="208"/>
      <c r="G37" s="208"/>
      <c r="H37" t="s">
        <v>5</v>
      </c>
    </row>
    <row r="38" spans="1:8" ht="12.75" customHeight="1">
      <c r="A38" s="95"/>
      <c r="B38" s="208"/>
      <c r="C38" s="208"/>
      <c r="D38" s="208"/>
      <c r="E38" s="208"/>
      <c r="F38" s="208"/>
      <c r="G38" s="208"/>
      <c r="H38" t="s">
        <v>5</v>
      </c>
    </row>
    <row r="39" spans="1:8">
      <c r="A39" s="95"/>
      <c r="B39" s="208"/>
      <c r="C39" s="208"/>
      <c r="D39" s="208"/>
      <c r="E39" s="208"/>
      <c r="F39" s="208"/>
      <c r="G39" s="208"/>
      <c r="H39" t="s">
        <v>5</v>
      </c>
    </row>
    <row r="40" spans="1:8">
      <c r="A40" s="95"/>
      <c r="B40" s="208"/>
      <c r="C40" s="208"/>
      <c r="D40" s="208"/>
      <c r="E40" s="208"/>
      <c r="F40" s="208"/>
      <c r="G40" s="208"/>
      <c r="H40" t="s">
        <v>5</v>
      </c>
    </row>
    <row r="41" spans="1:8">
      <c r="A41" s="95"/>
      <c r="B41" s="208"/>
      <c r="C41" s="208"/>
      <c r="D41" s="208"/>
      <c r="E41" s="208"/>
      <c r="F41" s="208"/>
      <c r="G41" s="208"/>
      <c r="H41" t="s">
        <v>5</v>
      </c>
    </row>
    <row r="42" spans="1:8">
      <c r="A42" s="95"/>
      <c r="B42" s="208"/>
      <c r="C42" s="208"/>
      <c r="D42" s="208"/>
      <c r="E42" s="208"/>
      <c r="F42" s="208"/>
      <c r="G42" s="208"/>
      <c r="H42" t="s">
        <v>5</v>
      </c>
    </row>
    <row r="43" spans="1:8">
      <c r="A43" s="95"/>
      <c r="B43" s="208"/>
      <c r="C43" s="208"/>
      <c r="D43" s="208"/>
      <c r="E43" s="208"/>
      <c r="F43" s="208"/>
      <c r="G43" s="208"/>
      <c r="H43" t="s">
        <v>5</v>
      </c>
    </row>
    <row r="44" spans="1:8">
      <c r="A44" s="95"/>
      <c r="B44" s="208"/>
      <c r="C44" s="208"/>
      <c r="D44" s="208"/>
      <c r="E44" s="208"/>
      <c r="F44" s="208"/>
      <c r="G44" s="208"/>
      <c r="H44" t="s">
        <v>5</v>
      </c>
    </row>
    <row r="45" spans="1:8" ht="0.75" customHeight="1">
      <c r="A45" s="95"/>
      <c r="B45" s="208"/>
      <c r="C45" s="208"/>
      <c r="D45" s="208"/>
      <c r="E45" s="208"/>
      <c r="F45" s="208"/>
      <c r="G45" s="208"/>
      <c r="H45" t="s">
        <v>5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  <row r="52" spans="2:7">
      <c r="B52" s="203"/>
      <c r="C52" s="203"/>
      <c r="D52" s="203"/>
      <c r="E52" s="203"/>
      <c r="F52" s="203"/>
      <c r="G52" s="203"/>
    </row>
    <row r="53" spans="2:7">
      <c r="B53" s="203"/>
      <c r="C53" s="203"/>
      <c r="D53" s="203"/>
      <c r="E53" s="203"/>
      <c r="F53" s="203"/>
      <c r="G53" s="203"/>
    </row>
    <row r="54" spans="2:7">
      <c r="B54" s="203"/>
      <c r="C54" s="203"/>
      <c r="D54" s="203"/>
      <c r="E54" s="203"/>
      <c r="F54" s="203"/>
      <c r="G54" s="203"/>
    </row>
    <row r="55" spans="2:7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9"/>
  <sheetViews>
    <sheetView topLeftCell="A10" workbookViewId="0">
      <selection activeCell="G2" sqref="G2:I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4" t="s">
        <v>48</v>
      </c>
      <c r="B1" s="215"/>
      <c r="C1" s="96" t="str">
        <f>CONCATENATE(cislostavby," ",nazevstavby)</f>
        <v>1 MSŠ Letovice, Tyršova 500, 679 61 Letovice</v>
      </c>
      <c r="D1" s="97"/>
      <c r="E1" s="98"/>
      <c r="F1" s="97"/>
      <c r="G1" s="99" t="s">
        <v>49</v>
      </c>
      <c r="H1" s="100">
        <v>1</v>
      </c>
      <c r="I1" s="101"/>
    </row>
    <row r="2" spans="1:9" ht="13.5" thickBot="1">
      <c r="A2" s="216" t="s">
        <v>50</v>
      </c>
      <c r="B2" s="217"/>
      <c r="C2" s="102" t="str">
        <f>CONCATENATE(cisloobjektu," ",nazevobjektu)</f>
        <v>1 Staveb. úpravy učeben prakt. vyučování-příprava</v>
      </c>
      <c r="D2" s="103"/>
      <c r="E2" s="104"/>
      <c r="F2" s="103"/>
      <c r="G2" s="218" t="s">
        <v>803</v>
      </c>
      <c r="H2" s="219"/>
      <c r="I2" s="220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8" t="str">
        <f>Položky!B7</f>
        <v>27</v>
      </c>
      <c r="B7" s="114" t="str">
        <f>Položky!C7</f>
        <v>Základy</v>
      </c>
      <c r="C7" s="65"/>
      <c r="D7" s="115"/>
      <c r="E7" s="199">
        <f>Položky!BA25</f>
        <v>0</v>
      </c>
      <c r="F7" s="200">
        <f>Položky!BB25</f>
        <v>0</v>
      </c>
      <c r="G7" s="200">
        <f>Položky!BC25</f>
        <v>0</v>
      </c>
      <c r="H7" s="200">
        <f>Položky!BD25</f>
        <v>0</v>
      </c>
      <c r="I7" s="201">
        <f>Položky!BE25</f>
        <v>0</v>
      </c>
    </row>
    <row r="8" spans="1:9" s="34" customFormat="1">
      <c r="A8" s="198" t="str">
        <f>Položky!B26</f>
        <v>3</v>
      </c>
      <c r="B8" s="114" t="str">
        <f>Položky!C26</f>
        <v>Svislé a kompletní konstrukce</v>
      </c>
      <c r="C8" s="65"/>
      <c r="D8" s="115"/>
      <c r="E8" s="199">
        <f>Položky!BA108</f>
        <v>0</v>
      </c>
      <c r="F8" s="200">
        <f>Položky!BB108</f>
        <v>0</v>
      </c>
      <c r="G8" s="200">
        <f>Položky!BC108</f>
        <v>0</v>
      </c>
      <c r="H8" s="200">
        <f>Položky!BD108</f>
        <v>0</v>
      </c>
      <c r="I8" s="201">
        <f>Položky!BE108</f>
        <v>0</v>
      </c>
    </row>
    <row r="9" spans="1:9" s="34" customFormat="1">
      <c r="A9" s="198" t="str">
        <f>Položky!B109</f>
        <v>4</v>
      </c>
      <c r="B9" s="114" t="str">
        <f>Položky!C109</f>
        <v>Vodorovné konstrukce</v>
      </c>
      <c r="C9" s="65"/>
      <c r="D9" s="115"/>
      <c r="E9" s="199">
        <f>Položky!BA131</f>
        <v>0</v>
      </c>
      <c r="F9" s="200">
        <f>Položky!BB131</f>
        <v>0</v>
      </c>
      <c r="G9" s="200">
        <f>Položky!BC131</f>
        <v>0</v>
      </c>
      <c r="H9" s="200">
        <f>Položky!BD131</f>
        <v>0</v>
      </c>
      <c r="I9" s="201">
        <f>Položky!BE131</f>
        <v>0</v>
      </c>
    </row>
    <row r="10" spans="1:9" s="34" customFormat="1">
      <c r="A10" s="198" t="str">
        <f>Položky!B132</f>
        <v>61</v>
      </c>
      <c r="B10" s="114" t="str">
        <f>Položky!C132</f>
        <v>Upravy povrchů vnitřní</v>
      </c>
      <c r="C10" s="65"/>
      <c r="D10" s="115"/>
      <c r="E10" s="199">
        <f>Položky!BA244</f>
        <v>0</v>
      </c>
      <c r="F10" s="200">
        <f>Položky!BB244</f>
        <v>0</v>
      </c>
      <c r="G10" s="200">
        <f>Položky!BC244</f>
        <v>0</v>
      </c>
      <c r="H10" s="200">
        <f>Položky!BD244</f>
        <v>0</v>
      </c>
      <c r="I10" s="201">
        <f>Položky!BE244</f>
        <v>0</v>
      </c>
    </row>
    <row r="11" spans="1:9" s="34" customFormat="1">
      <c r="A11" s="198" t="str">
        <f>Položky!B245</f>
        <v>62</v>
      </c>
      <c r="B11" s="114" t="str">
        <f>Položky!C245</f>
        <v>Úpravy povrchů vnější</v>
      </c>
      <c r="C11" s="65"/>
      <c r="D11" s="115"/>
      <c r="E11" s="199">
        <f>Položky!BA249</f>
        <v>0</v>
      </c>
      <c r="F11" s="200">
        <f>Položky!BB249</f>
        <v>0</v>
      </c>
      <c r="G11" s="200">
        <f>Položky!BC249</f>
        <v>0</v>
      </c>
      <c r="H11" s="200">
        <f>Položky!BD249</f>
        <v>0</v>
      </c>
      <c r="I11" s="201">
        <f>Položky!BE249</f>
        <v>0</v>
      </c>
    </row>
    <row r="12" spans="1:9" s="34" customFormat="1">
      <c r="A12" s="198" t="str">
        <f>Položky!B250</f>
        <v>63</v>
      </c>
      <c r="B12" s="114" t="str">
        <f>Položky!C250</f>
        <v>Podlahy a podlahové konstrukce</v>
      </c>
      <c r="C12" s="65"/>
      <c r="D12" s="115"/>
      <c r="E12" s="199">
        <f>Položky!BA290</f>
        <v>0</v>
      </c>
      <c r="F12" s="200">
        <f>Položky!BB290</f>
        <v>0</v>
      </c>
      <c r="G12" s="200">
        <f>Položky!BC290</f>
        <v>0</v>
      </c>
      <c r="H12" s="200">
        <f>Položky!BD290</f>
        <v>0</v>
      </c>
      <c r="I12" s="201">
        <f>Položky!BE290</f>
        <v>0</v>
      </c>
    </row>
    <row r="13" spans="1:9" s="34" customFormat="1">
      <c r="A13" s="198" t="str">
        <f>Položky!B291</f>
        <v>64</v>
      </c>
      <c r="B13" s="114" t="str">
        <f>Položky!C291</f>
        <v>Výplně otvorů</v>
      </c>
      <c r="C13" s="65"/>
      <c r="D13" s="115"/>
      <c r="E13" s="199">
        <f>Položky!BA319</f>
        <v>0</v>
      </c>
      <c r="F13" s="200">
        <f>Položky!BB319</f>
        <v>0</v>
      </c>
      <c r="G13" s="200">
        <f>Položky!BC319</f>
        <v>0</v>
      </c>
      <c r="H13" s="200">
        <f>Položky!BD319</f>
        <v>0</v>
      </c>
      <c r="I13" s="201">
        <f>Položky!BE319</f>
        <v>0</v>
      </c>
    </row>
    <row r="14" spans="1:9" s="34" customFormat="1">
      <c r="A14" s="198" t="str">
        <f>Položky!B320</f>
        <v>94</v>
      </c>
      <c r="B14" s="114" t="str">
        <f>Položky!C320</f>
        <v>Lešení a stavební výtahy</v>
      </c>
      <c r="C14" s="65"/>
      <c r="D14" s="115"/>
      <c r="E14" s="199">
        <f>Položky!BA328</f>
        <v>0</v>
      </c>
      <c r="F14" s="200">
        <f>Položky!BB328</f>
        <v>0</v>
      </c>
      <c r="G14" s="200">
        <f>Položky!BC328</f>
        <v>0</v>
      </c>
      <c r="H14" s="200">
        <f>Položky!BD328</f>
        <v>0</v>
      </c>
      <c r="I14" s="201">
        <f>Položky!BE328</f>
        <v>0</v>
      </c>
    </row>
    <row r="15" spans="1:9" s="34" customFormat="1">
      <c r="A15" s="198" t="str">
        <f>Položky!B329</f>
        <v>96</v>
      </c>
      <c r="B15" s="114" t="str">
        <f>Položky!C329</f>
        <v>Bourání konstrukcí</v>
      </c>
      <c r="C15" s="65"/>
      <c r="D15" s="115"/>
      <c r="E15" s="199">
        <f>Položky!BA461</f>
        <v>0</v>
      </c>
      <c r="F15" s="200">
        <f>Položky!BB461</f>
        <v>0</v>
      </c>
      <c r="G15" s="200">
        <f>Položky!BC461</f>
        <v>0</v>
      </c>
      <c r="H15" s="200">
        <f>Položky!BD461</f>
        <v>0</v>
      </c>
      <c r="I15" s="201">
        <f>Položky!BE461</f>
        <v>0</v>
      </c>
    </row>
    <row r="16" spans="1:9" s="34" customFormat="1">
      <c r="A16" s="198" t="str">
        <f>Položky!B462</f>
        <v>97</v>
      </c>
      <c r="B16" s="114" t="str">
        <f>Položky!C462</f>
        <v>Prorážení otvorů</v>
      </c>
      <c r="C16" s="65"/>
      <c r="D16" s="115"/>
      <c r="E16" s="199">
        <f>Položky!BA486</f>
        <v>0</v>
      </c>
      <c r="F16" s="200">
        <f>Položky!BB486</f>
        <v>0</v>
      </c>
      <c r="G16" s="200">
        <f>Položky!BC486</f>
        <v>0</v>
      </c>
      <c r="H16" s="200">
        <f>Položky!BD486</f>
        <v>0</v>
      </c>
      <c r="I16" s="201">
        <f>Položky!BE486</f>
        <v>0</v>
      </c>
    </row>
    <row r="17" spans="1:9" s="34" customFormat="1">
      <c r="A17" s="198" t="str">
        <f>Položky!B487</f>
        <v>99</v>
      </c>
      <c r="B17" s="114" t="str">
        <f>Položky!C487</f>
        <v>Staveništní přesun hmot</v>
      </c>
      <c r="C17" s="65"/>
      <c r="D17" s="115"/>
      <c r="E17" s="199">
        <f>Položky!BA489</f>
        <v>0</v>
      </c>
      <c r="F17" s="200">
        <f>Položky!BB489</f>
        <v>0</v>
      </c>
      <c r="G17" s="200">
        <f>Položky!BC489</f>
        <v>0</v>
      </c>
      <c r="H17" s="200">
        <f>Položky!BD489</f>
        <v>0</v>
      </c>
      <c r="I17" s="201">
        <f>Položky!BE489</f>
        <v>0</v>
      </c>
    </row>
    <row r="18" spans="1:9" s="34" customFormat="1">
      <c r="A18" s="198" t="str">
        <f>Položky!B490</f>
        <v>711</v>
      </c>
      <c r="B18" s="114" t="str">
        <f>Položky!C490</f>
        <v>Izolace proti vodě</v>
      </c>
      <c r="C18" s="65"/>
      <c r="D18" s="115"/>
      <c r="E18" s="199">
        <f>Položky!BA539</f>
        <v>0</v>
      </c>
      <c r="F18" s="200">
        <f>Položky!BB539</f>
        <v>0</v>
      </c>
      <c r="G18" s="200">
        <f>Položky!BC539</f>
        <v>0</v>
      </c>
      <c r="H18" s="200">
        <f>Položky!BD539</f>
        <v>0</v>
      </c>
      <c r="I18" s="201">
        <f>Položky!BE539</f>
        <v>0</v>
      </c>
    </row>
    <row r="19" spans="1:9" s="34" customFormat="1">
      <c r="A19" s="198" t="str">
        <f>Položky!B540</f>
        <v>713</v>
      </c>
      <c r="B19" s="114" t="str">
        <f>Položky!C540</f>
        <v>Izolace tepelné</v>
      </c>
      <c r="C19" s="65"/>
      <c r="D19" s="115"/>
      <c r="E19" s="199">
        <f>Položky!BA543</f>
        <v>0</v>
      </c>
      <c r="F19" s="200">
        <f>Položky!BB543</f>
        <v>0</v>
      </c>
      <c r="G19" s="200">
        <f>Položky!BC543</f>
        <v>0</v>
      </c>
      <c r="H19" s="200">
        <f>Položky!BD543</f>
        <v>0</v>
      </c>
      <c r="I19" s="201">
        <f>Položky!BE543</f>
        <v>0</v>
      </c>
    </row>
    <row r="20" spans="1:9" s="34" customFormat="1">
      <c r="A20" s="198" t="str">
        <f>Položky!B544</f>
        <v>720</v>
      </c>
      <c r="B20" s="114" t="str">
        <f>Položky!C544</f>
        <v>Zdravotechnická instalace</v>
      </c>
      <c r="C20" s="65"/>
      <c r="D20" s="115"/>
      <c r="E20" s="199">
        <f>Položky!BA546</f>
        <v>0</v>
      </c>
      <c r="F20" s="200">
        <f>Položky!BB546</f>
        <v>0</v>
      </c>
      <c r="G20" s="200">
        <f>Položky!BC546</f>
        <v>0</v>
      </c>
      <c r="H20" s="200">
        <f>Položky!BD546</f>
        <v>0</v>
      </c>
      <c r="I20" s="201">
        <f>Položky!BE546</f>
        <v>0</v>
      </c>
    </row>
    <row r="21" spans="1:9" s="34" customFormat="1">
      <c r="A21" s="198" t="str">
        <f>Položky!B547</f>
        <v>730</v>
      </c>
      <c r="B21" s="114" t="str">
        <f>Položky!C547</f>
        <v>Ústřední vytápění</v>
      </c>
      <c r="C21" s="65"/>
      <c r="D21" s="115"/>
      <c r="E21" s="199">
        <f>Položky!BA549</f>
        <v>0</v>
      </c>
      <c r="F21" s="200">
        <f>Položky!BB549</f>
        <v>0</v>
      </c>
      <c r="G21" s="200">
        <f>Položky!BC549</f>
        <v>0</v>
      </c>
      <c r="H21" s="200">
        <f>Položky!BD549</f>
        <v>0</v>
      </c>
      <c r="I21" s="201">
        <f>Položky!BE549</f>
        <v>0</v>
      </c>
    </row>
    <row r="22" spans="1:9" s="34" customFormat="1">
      <c r="A22" s="198" t="str">
        <f>Položky!B550</f>
        <v>761</v>
      </c>
      <c r="B22" s="114" t="str">
        <f>Položky!C550</f>
        <v>Konstrukce sklobetonové</v>
      </c>
      <c r="C22" s="65"/>
      <c r="D22" s="115"/>
      <c r="E22" s="199">
        <f>Položky!BA558</f>
        <v>0</v>
      </c>
      <c r="F22" s="200">
        <f>Položky!BB558</f>
        <v>0</v>
      </c>
      <c r="G22" s="200">
        <f>Položky!BC558</f>
        <v>0</v>
      </c>
      <c r="H22" s="200">
        <f>Položky!BD558</f>
        <v>0</v>
      </c>
      <c r="I22" s="201">
        <f>Položky!BE558</f>
        <v>0</v>
      </c>
    </row>
    <row r="23" spans="1:9" s="34" customFormat="1">
      <c r="A23" s="198" t="str">
        <f>Položky!B559</f>
        <v>763</v>
      </c>
      <c r="B23" s="114" t="str">
        <f>Položky!C559</f>
        <v>Dřevostavby</v>
      </c>
      <c r="C23" s="65"/>
      <c r="D23" s="115"/>
      <c r="E23" s="199">
        <f>Položky!BA600</f>
        <v>0</v>
      </c>
      <c r="F23" s="200">
        <f>Položky!BB600</f>
        <v>0</v>
      </c>
      <c r="G23" s="200">
        <f>Položky!BC600</f>
        <v>0</v>
      </c>
      <c r="H23" s="200">
        <f>Položky!BD600</f>
        <v>0</v>
      </c>
      <c r="I23" s="201">
        <f>Položky!BE600</f>
        <v>0</v>
      </c>
    </row>
    <row r="24" spans="1:9" s="34" customFormat="1">
      <c r="A24" s="198" t="str">
        <f>Položky!B601</f>
        <v>766</v>
      </c>
      <c r="B24" s="114" t="str">
        <f>Položky!C601</f>
        <v>Konstrukce truhlářské</v>
      </c>
      <c r="C24" s="65"/>
      <c r="D24" s="115"/>
      <c r="E24" s="199">
        <f>Položky!BA612</f>
        <v>0</v>
      </c>
      <c r="F24" s="200">
        <f>Položky!BB612</f>
        <v>0</v>
      </c>
      <c r="G24" s="200">
        <f>Položky!BC612</f>
        <v>0</v>
      </c>
      <c r="H24" s="200">
        <f>Položky!BD612</f>
        <v>0</v>
      </c>
      <c r="I24" s="201">
        <f>Položky!BE612</f>
        <v>0</v>
      </c>
    </row>
    <row r="25" spans="1:9" s="34" customFormat="1">
      <c r="A25" s="198" t="str">
        <f>Položky!B613</f>
        <v>767</v>
      </c>
      <c r="B25" s="114" t="str">
        <f>Položky!C613</f>
        <v>Konstrukce zámečnické</v>
      </c>
      <c r="C25" s="65"/>
      <c r="D25" s="115"/>
      <c r="E25" s="199">
        <f>Položky!BA630</f>
        <v>0</v>
      </c>
      <c r="F25" s="200">
        <f>Položky!BB630</f>
        <v>0</v>
      </c>
      <c r="G25" s="200">
        <f>Položky!BC630</f>
        <v>0</v>
      </c>
      <c r="H25" s="200">
        <f>Položky!BD630</f>
        <v>0</v>
      </c>
      <c r="I25" s="201">
        <f>Položky!BE630</f>
        <v>0</v>
      </c>
    </row>
    <row r="26" spans="1:9" s="34" customFormat="1">
      <c r="A26" s="198" t="str">
        <f>Položky!B631</f>
        <v>771</v>
      </c>
      <c r="B26" s="114" t="str">
        <f>Položky!C631</f>
        <v>Podlahy z dlaždic a obklady</v>
      </c>
      <c r="C26" s="65"/>
      <c r="D26" s="115"/>
      <c r="E26" s="199">
        <f>Položky!BA725</f>
        <v>0</v>
      </c>
      <c r="F26" s="200">
        <f>Položky!BB725</f>
        <v>0</v>
      </c>
      <c r="G26" s="200">
        <f>Položky!BC725</f>
        <v>0</v>
      </c>
      <c r="H26" s="200">
        <f>Položky!BD725</f>
        <v>0</v>
      </c>
      <c r="I26" s="201">
        <f>Položky!BE725</f>
        <v>0</v>
      </c>
    </row>
    <row r="27" spans="1:9" s="34" customFormat="1">
      <c r="A27" s="198" t="str">
        <f>Položky!B726</f>
        <v>776</v>
      </c>
      <c r="B27" s="114" t="str">
        <f>Položky!C726</f>
        <v>Podlahy povlakové</v>
      </c>
      <c r="C27" s="65"/>
      <c r="D27" s="115"/>
      <c r="E27" s="199">
        <f>Položky!BA750</f>
        <v>0</v>
      </c>
      <c r="F27" s="200">
        <f>Položky!BB750</f>
        <v>0</v>
      </c>
      <c r="G27" s="200">
        <f>Položky!BC750</f>
        <v>0</v>
      </c>
      <c r="H27" s="200">
        <f>Položky!BD750</f>
        <v>0</v>
      </c>
      <c r="I27" s="201">
        <f>Položky!BE750</f>
        <v>0</v>
      </c>
    </row>
    <row r="28" spans="1:9" s="34" customFormat="1">
      <c r="A28" s="198" t="str">
        <f>Položky!B751</f>
        <v>777</v>
      </c>
      <c r="B28" s="114" t="str">
        <f>Položky!C751</f>
        <v>Podlahy ze syntetických hmot</v>
      </c>
      <c r="C28" s="65"/>
      <c r="D28" s="115"/>
      <c r="E28" s="199">
        <f>Položky!BA760</f>
        <v>0</v>
      </c>
      <c r="F28" s="200">
        <f>Položky!BB760</f>
        <v>0</v>
      </c>
      <c r="G28" s="200">
        <f>Položky!BC760</f>
        <v>0</v>
      </c>
      <c r="H28" s="200">
        <f>Položky!BD760</f>
        <v>0</v>
      </c>
      <c r="I28" s="201">
        <f>Položky!BE760</f>
        <v>0</v>
      </c>
    </row>
    <row r="29" spans="1:9" s="34" customFormat="1">
      <c r="A29" s="198" t="str">
        <f>Položky!B761</f>
        <v>781</v>
      </c>
      <c r="B29" s="114" t="str">
        <f>Položky!C761</f>
        <v>Obklady keramické</v>
      </c>
      <c r="C29" s="65"/>
      <c r="D29" s="115"/>
      <c r="E29" s="199">
        <f>Položky!BA769</f>
        <v>0</v>
      </c>
      <c r="F29" s="200">
        <f>Položky!BB769</f>
        <v>0</v>
      </c>
      <c r="G29" s="200">
        <f>Položky!BC769</f>
        <v>0</v>
      </c>
      <c r="H29" s="200">
        <f>Položky!BD769</f>
        <v>0</v>
      </c>
      <c r="I29" s="201">
        <f>Položky!BE769</f>
        <v>0</v>
      </c>
    </row>
    <row r="30" spans="1:9" s="34" customFormat="1">
      <c r="A30" s="198" t="str">
        <f>Položky!B770</f>
        <v>783</v>
      </c>
      <c r="B30" s="114" t="str">
        <f>Položky!C770</f>
        <v>Nátěry</v>
      </c>
      <c r="C30" s="65"/>
      <c r="D30" s="115"/>
      <c r="E30" s="199">
        <f>Položky!BA793</f>
        <v>0</v>
      </c>
      <c r="F30" s="200">
        <f>Položky!BB793</f>
        <v>0</v>
      </c>
      <c r="G30" s="200">
        <f>Položky!BC793</f>
        <v>0</v>
      </c>
      <c r="H30" s="200">
        <f>Položky!BD793</f>
        <v>0</v>
      </c>
      <c r="I30" s="201">
        <f>Položky!BE793</f>
        <v>0</v>
      </c>
    </row>
    <row r="31" spans="1:9" s="34" customFormat="1">
      <c r="A31" s="198" t="str">
        <f>Položky!B794</f>
        <v>784</v>
      </c>
      <c r="B31" s="114" t="str">
        <f>Položky!C794</f>
        <v>Malby</v>
      </c>
      <c r="C31" s="65"/>
      <c r="D31" s="115"/>
      <c r="E31" s="199">
        <f>Položky!BA810</f>
        <v>0</v>
      </c>
      <c r="F31" s="200">
        <f>Položky!BB810</f>
        <v>0</v>
      </c>
      <c r="G31" s="200">
        <f>Položky!BC810</f>
        <v>0</v>
      </c>
      <c r="H31" s="200">
        <f>Položky!BD810</f>
        <v>0</v>
      </c>
      <c r="I31" s="201">
        <f>Položky!BE810</f>
        <v>0</v>
      </c>
    </row>
    <row r="32" spans="1:9" s="34" customFormat="1">
      <c r="A32" s="198" t="str">
        <f>Položky!B811</f>
        <v>M21</v>
      </c>
      <c r="B32" s="114" t="str">
        <f>Položky!C811</f>
        <v>Elektromontáže</v>
      </c>
      <c r="C32" s="65"/>
      <c r="D32" s="115"/>
      <c r="E32" s="199">
        <f>Položky!BA816</f>
        <v>0</v>
      </c>
      <c r="F32" s="200">
        <f>Položky!BB816</f>
        <v>0</v>
      </c>
      <c r="G32" s="200">
        <f>Položky!BC816</f>
        <v>0</v>
      </c>
      <c r="H32" s="200">
        <f>Položky!BD816</f>
        <v>0</v>
      </c>
      <c r="I32" s="201">
        <f>Položky!BE816</f>
        <v>0</v>
      </c>
    </row>
    <row r="33" spans="1:57" s="34" customFormat="1">
      <c r="A33" s="198" t="str">
        <f>Položky!B817</f>
        <v>M24</v>
      </c>
      <c r="B33" s="114" t="str">
        <f>Položky!C817</f>
        <v>Montáže vzduchotechnických zařízení</v>
      </c>
      <c r="C33" s="65"/>
      <c r="D33" s="115"/>
      <c r="E33" s="199">
        <f>Položky!BA821</f>
        <v>0</v>
      </c>
      <c r="F33" s="200">
        <f>Položky!BB821</f>
        <v>0</v>
      </c>
      <c r="G33" s="200">
        <f>Položky!BC821</f>
        <v>0</v>
      </c>
      <c r="H33" s="200">
        <f>Položky!BD821</f>
        <v>0</v>
      </c>
      <c r="I33" s="201">
        <f>Položky!BE821</f>
        <v>0</v>
      </c>
    </row>
    <row r="34" spans="1:57" s="34" customFormat="1" ht="13.5" thickBot="1">
      <c r="A34" s="198" t="str">
        <f>Položky!B822</f>
        <v>D96</v>
      </c>
      <c r="B34" s="114" t="str">
        <f>Položky!C822</f>
        <v>Přesuny suti a vybouraných hmot</v>
      </c>
      <c r="C34" s="65"/>
      <c r="D34" s="115"/>
      <c r="E34" s="199">
        <f>Položky!BA829</f>
        <v>0</v>
      </c>
      <c r="F34" s="200">
        <f>Položky!BB829</f>
        <v>0</v>
      </c>
      <c r="G34" s="200">
        <f>Položky!BC829</f>
        <v>0</v>
      </c>
      <c r="H34" s="200">
        <f>Položky!BD829</f>
        <v>0</v>
      </c>
      <c r="I34" s="201">
        <f>Položky!BE829</f>
        <v>0</v>
      </c>
    </row>
    <row r="35" spans="1:57" s="122" customFormat="1" ht="13.5" thickBot="1">
      <c r="A35" s="116"/>
      <c r="B35" s="117" t="s">
        <v>57</v>
      </c>
      <c r="C35" s="117"/>
      <c r="D35" s="118"/>
      <c r="E35" s="119">
        <f>SUM(E7:E34)</f>
        <v>0</v>
      </c>
      <c r="F35" s="120">
        <f>SUM(F7:F34)</f>
        <v>0</v>
      </c>
      <c r="G35" s="120">
        <f>SUM(G7:G34)</f>
        <v>0</v>
      </c>
      <c r="H35" s="120">
        <f>SUM(H7:H34)</f>
        <v>0</v>
      </c>
      <c r="I35" s="121">
        <f>SUM(I7:I34)</f>
        <v>0</v>
      </c>
    </row>
    <row r="36" spans="1:57">
      <c r="A36" s="65"/>
      <c r="B36" s="65"/>
      <c r="C36" s="65"/>
      <c r="D36" s="65"/>
      <c r="E36" s="65"/>
      <c r="F36" s="65"/>
      <c r="G36" s="65"/>
      <c r="H36" s="65"/>
      <c r="I36" s="65"/>
    </row>
    <row r="37" spans="1:57" ht="19.5" customHeight="1">
      <c r="A37" s="106" t="s">
        <v>58</v>
      </c>
      <c r="B37" s="106"/>
      <c r="C37" s="106"/>
      <c r="D37" s="106"/>
      <c r="E37" s="106"/>
      <c r="F37" s="106"/>
      <c r="G37" s="123"/>
      <c r="H37" s="106"/>
      <c r="I37" s="106"/>
      <c r="BA37" s="40"/>
      <c r="BB37" s="40"/>
      <c r="BC37" s="40"/>
      <c r="BD37" s="40"/>
      <c r="BE37" s="40"/>
    </row>
    <row r="38" spans="1:57" ht="13.5" thickBot="1">
      <c r="A38" s="76"/>
      <c r="B38" s="76"/>
      <c r="C38" s="76"/>
      <c r="D38" s="76"/>
      <c r="E38" s="76"/>
      <c r="F38" s="76"/>
      <c r="G38" s="76"/>
      <c r="H38" s="76"/>
      <c r="I38" s="76"/>
    </row>
    <row r="39" spans="1:57">
      <c r="A39" s="70" t="s">
        <v>59</v>
      </c>
      <c r="B39" s="71"/>
      <c r="C39" s="71"/>
      <c r="D39" s="124"/>
      <c r="E39" s="125" t="s">
        <v>60</v>
      </c>
      <c r="F39" s="126" t="s">
        <v>61</v>
      </c>
      <c r="G39" s="127" t="s">
        <v>62</v>
      </c>
      <c r="H39" s="128"/>
      <c r="I39" s="129" t="s">
        <v>60</v>
      </c>
    </row>
    <row r="40" spans="1:57">
      <c r="A40" s="63" t="s">
        <v>795</v>
      </c>
      <c r="B40" s="54"/>
      <c r="C40" s="54"/>
      <c r="D40" s="130"/>
      <c r="E40" s="131"/>
      <c r="F40" s="132"/>
      <c r="G40" s="133">
        <f t="shared" ref="G40:G47" si="0">CHOOSE(BA40+1,HSV+PSV,HSV+PSV+Mont,HSV+PSV+Dodavka+Mont,HSV,PSV,Mont,Dodavka,Mont+Dodavka,0)</f>
        <v>0</v>
      </c>
      <c r="H40" s="134"/>
      <c r="I40" s="135">
        <f t="shared" ref="I40:I47" si="1">E40+F40*G40/100</f>
        <v>0</v>
      </c>
      <c r="BA40">
        <v>0</v>
      </c>
    </row>
    <row r="41" spans="1:57">
      <c r="A41" s="63" t="s">
        <v>796</v>
      </c>
      <c r="B41" s="54"/>
      <c r="C41" s="54"/>
      <c r="D41" s="130"/>
      <c r="E41" s="131"/>
      <c r="F41" s="132"/>
      <c r="G41" s="133">
        <f t="shared" si="0"/>
        <v>0</v>
      </c>
      <c r="H41" s="134"/>
      <c r="I41" s="135">
        <f t="shared" si="1"/>
        <v>0</v>
      </c>
      <c r="BA41">
        <v>0</v>
      </c>
    </row>
    <row r="42" spans="1:57">
      <c r="A42" s="63" t="s">
        <v>797</v>
      </c>
      <c r="B42" s="54"/>
      <c r="C42" s="54"/>
      <c r="D42" s="130"/>
      <c r="E42" s="131"/>
      <c r="F42" s="132"/>
      <c r="G42" s="133">
        <f t="shared" si="0"/>
        <v>0</v>
      </c>
      <c r="H42" s="134"/>
      <c r="I42" s="135">
        <f t="shared" si="1"/>
        <v>0</v>
      </c>
      <c r="BA42">
        <v>0</v>
      </c>
    </row>
    <row r="43" spans="1:57">
      <c r="A43" s="63" t="s">
        <v>798</v>
      </c>
      <c r="B43" s="54"/>
      <c r="C43" s="54"/>
      <c r="D43" s="130"/>
      <c r="E43" s="131"/>
      <c r="F43" s="132"/>
      <c r="G43" s="133">
        <f t="shared" si="0"/>
        <v>0</v>
      </c>
      <c r="H43" s="134"/>
      <c r="I43" s="135">
        <f t="shared" si="1"/>
        <v>0</v>
      </c>
      <c r="BA43">
        <v>0</v>
      </c>
    </row>
    <row r="44" spans="1:57">
      <c r="A44" s="63" t="s">
        <v>799</v>
      </c>
      <c r="B44" s="54"/>
      <c r="C44" s="54"/>
      <c r="D44" s="130"/>
      <c r="E44" s="131"/>
      <c r="F44" s="132"/>
      <c r="G44" s="133">
        <f t="shared" si="0"/>
        <v>0</v>
      </c>
      <c r="H44" s="134"/>
      <c r="I44" s="135">
        <f t="shared" si="1"/>
        <v>0</v>
      </c>
      <c r="BA44">
        <v>1</v>
      </c>
    </row>
    <row r="45" spans="1:57">
      <c r="A45" s="63" t="s">
        <v>800</v>
      </c>
      <c r="B45" s="54"/>
      <c r="C45" s="54"/>
      <c r="D45" s="130"/>
      <c r="E45" s="131"/>
      <c r="F45" s="132"/>
      <c r="G45" s="133">
        <f t="shared" si="0"/>
        <v>0</v>
      </c>
      <c r="H45" s="134"/>
      <c r="I45" s="135">
        <f t="shared" si="1"/>
        <v>0</v>
      </c>
      <c r="BA45">
        <v>1</v>
      </c>
    </row>
    <row r="46" spans="1:57">
      <c r="A46" s="63" t="s">
        <v>801</v>
      </c>
      <c r="B46" s="54"/>
      <c r="C46" s="54"/>
      <c r="D46" s="130"/>
      <c r="E46" s="131"/>
      <c r="F46" s="132"/>
      <c r="G46" s="133">
        <f t="shared" si="0"/>
        <v>0</v>
      </c>
      <c r="H46" s="134"/>
      <c r="I46" s="135">
        <f t="shared" si="1"/>
        <v>0</v>
      </c>
      <c r="BA46">
        <v>2</v>
      </c>
    </row>
    <row r="47" spans="1:57">
      <c r="A47" s="63" t="s">
        <v>802</v>
      </c>
      <c r="B47" s="54"/>
      <c r="C47" s="54"/>
      <c r="D47" s="130"/>
      <c r="E47" s="131"/>
      <c r="F47" s="132"/>
      <c r="G47" s="133">
        <f t="shared" si="0"/>
        <v>0</v>
      </c>
      <c r="H47" s="134"/>
      <c r="I47" s="135">
        <f t="shared" si="1"/>
        <v>0</v>
      </c>
      <c r="BA47">
        <v>2</v>
      </c>
    </row>
    <row r="48" spans="1:57" ht="13.5" thickBot="1">
      <c r="A48" s="136"/>
      <c r="B48" s="137" t="s">
        <v>63</v>
      </c>
      <c r="C48" s="138"/>
      <c r="D48" s="139"/>
      <c r="E48" s="140"/>
      <c r="F48" s="141"/>
      <c r="G48" s="141"/>
      <c r="H48" s="221">
        <f>SUM(I40:I47)</f>
        <v>0</v>
      </c>
      <c r="I48" s="222"/>
    </row>
    <row r="50" spans="2:9">
      <c r="B50" s="122"/>
      <c r="F50" s="142"/>
      <c r="G50" s="143"/>
      <c r="H50" s="143"/>
      <c r="I50" s="144"/>
    </row>
    <row r="51" spans="2:9">
      <c r="F51" s="142"/>
      <c r="G51" s="143"/>
      <c r="H51" s="143"/>
      <c r="I51" s="144"/>
    </row>
    <row r="52" spans="2:9">
      <c r="F52" s="142"/>
      <c r="G52" s="143"/>
      <c r="H52" s="143"/>
      <c r="I52" s="144"/>
    </row>
    <row r="53" spans="2:9">
      <c r="F53" s="142"/>
      <c r="G53" s="143"/>
      <c r="H53" s="143"/>
      <c r="I53" s="144"/>
    </row>
    <row r="54" spans="2:9">
      <c r="F54" s="142"/>
      <c r="G54" s="143"/>
      <c r="H54" s="143"/>
      <c r="I54" s="144"/>
    </row>
    <row r="55" spans="2:9">
      <c r="F55" s="142"/>
      <c r="G55" s="143"/>
      <c r="H55" s="143"/>
      <c r="I55" s="144"/>
    </row>
    <row r="56" spans="2:9">
      <c r="F56" s="142"/>
      <c r="G56" s="143"/>
      <c r="H56" s="143"/>
      <c r="I56" s="144"/>
    </row>
    <row r="57" spans="2:9">
      <c r="F57" s="142"/>
      <c r="G57" s="143"/>
      <c r="H57" s="143"/>
      <c r="I57" s="144"/>
    </row>
    <row r="58" spans="2:9">
      <c r="F58" s="142"/>
      <c r="G58" s="143"/>
      <c r="H58" s="143"/>
      <c r="I58" s="144"/>
    </row>
    <row r="59" spans="2:9">
      <c r="F59" s="142"/>
      <c r="G59" s="143"/>
      <c r="H59" s="143"/>
      <c r="I59" s="144"/>
    </row>
    <row r="60" spans="2:9">
      <c r="F60" s="142"/>
      <c r="G60" s="143"/>
      <c r="H60" s="143"/>
      <c r="I60" s="144"/>
    </row>
    <row r="61" spans="2:9">
      <c r="F61" s="142"/>
      <c r="G61" s="143"/>
      <c r="H61" s="143"/>
      <c r="I61" s="144"/>
    </row>
    <row r="62" spans="2:9">
      <c r="F62" s="142"/>
      <c r="G62" s="143"/>
      <c r="H62" s="143"/>
      <c r="I62" s="144"/>
    </row>
    <row r="63" spans="2:9">
      <c r="F63" s="142"/>
      <c r="G63" s="143"/>
      <c r="H63" s="143"/>
      <c r="I63" s="144"/>
    </row>
    <row r="64" spans="2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  <row r="81" spans="6:9">
      <c r="F81" s="142"/>
      <c r="G81" s="143"/>
      <c r="H81" s="143"/>
      <c r="I81" s="144"/>
    </row>
    <row r="82" spans="6:9">
      <c r="F82" s="142"/>
      <c r="G82" s="143"/>
      <c r="H82" s="143"/>
      <c r="I82" s="144"/>
    </row>
    <row r="83" spans="6:9">
      <c r="F83" s="142"/>
      <c r="G83" s="143"/>
      <c r="H83" s="143"/>
      <c r="I83" s="144"/>
    </row>
    <row r="84" spans="6:9">
      <c r="F84" s="142"/>
      <c r="G84" s="143"/>
      <c r="H84" s="143"/>
      <c r="I84" s="144"/>
    </row>
    <row r="85" spans="6:9">
      <c r="F85" s="142"/>
      <c r="G85" s="143"/>
      <c r="H85" s="143"/>
      <c r="I85" s="144"/>
    </row>
    <row r="86" spans="6:9">
      <c r="F86" s="142"/>
      <c r="G86" s="143"/>
      <c r="H86" s="143"/>
      <c r="I86" s="144"/>
    </row>
    <row r="87" spans="6:9">
      <c r="F87" s="142"/>
      <c r="G87" s="143"/>
      <c r="H87" s="143"/>
      <c r="I87" s="144"/>
    </row>
    <row r="88" spans="6:9">
      <c r="F88" s="142"/>
      <c r="G88" s="143"/>
      <c r="H88" s="143"/>
      <c r="I88" s="144"/>
    </row>
    <row r="89" spans="6:9">
      <c r="F89" s="142"/>
      <c r="G89" s="143"/>
      <c r="H89" s="143"/>
      <c r="I89" s="144"/>
    </row>
    <row r="90" spans="6:9">
      <c r="F90" s="142"/>
      <c r="G90" s="143"/>
      <c r="H90" s="143"/>
      <c r="I90" s="144"/>
    </row>
    <row r="91" spans="6:9">
      <c r="F91" s="142"/>
      <c r="G91" s="143"/>
      <c r="H91" s="143"/>
      <c r="I91" s="144"/>
    </row>
    <row r="92" spans="6:9">
      <c r="F92" s="142"/>
      <c r="G92" s="143"/>
      <c r="H92" s="143"/>
      <c r="I92" s="144"/>
    </row>
    <row r="93" spans="6:9">
      <c r="F93" s="142"/>
      <c r="G93" s="143"/>
      <c r="H93" s="143"/>
      <c r="I93" s="144"/>
    </row>
    <row r="94" spans="6:9">
      <c r="F94" s="142"/>
      <c r="G94" s="143"/>
      <c r="H94" s="143"/>
      <c r="I94" s="144"/>
    </row>
    <row r="95" spans="6:9">
      <c r="F95" s="142"/>
      <c r="G95" s="143"/>
      <c r="H95" s="143"/>
      <c r="I95" s="144"/>
    </row>
    <row r="96" spans="6:9">
      <c r="F96" s="142"/>
      <c r="G96" s="143"/>
      <c r="H96" s="143"/>
      <c r="I96" s="144"/>
    </row>
    <row r="97" spans="6:9">
      <c r="F97" s="142"/>
      <c r="G97" s="143"/>
      <c r="H97" s="143"/>
      <c r="I97" s="144"/>
    </row>
    <row r="98" spans="6:9">
      <c r="F98" s="142"/>
      <c r="G98" s="143"/>
      <c r="H98" s="143"/>
      <c r="I98" s="144"/>
    </row>
    <row r="99" spans="6:9">
      <c r="F99" s="142"/>
      <c r="G99" s="143"/>
      <c r="H99" s="143"/>
      <c r="I99" s="144"/>
    </row>
  </sheetData>
  <mergeCells count="4">
    <mergeCell ref="A1:B1"/>
    <mergeCell ref="A2:B2"/>
    <mergeCell ref="G2:I2"/>
    <mergeCell ref="H48:I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02"/>
  <sheetViews>
    <sheetView showGridLines="0" showZeros="0" tabSelected="1" topLeftCell="A618" zoomScaleNormal="100" workbookViewId="0">
      <selection activeCell="A618" sqref="A618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2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8" t="s">
        <v>76</v>
      </c>
      <c r="B1" s="228"/>
      <c r="C1" s="228"/>
      <c r="D1" s="228"/>
      <c r="E1" s="228"/>
      <c r="F1" s="228"/>
      <c r="G1" s="228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4" t="s">
        <v>48</v>
      </c>
      <c r="B3" s="215"/>
      <c r="C3" s="96" t="str">
        <f>CONCATENATE(cislostavby," ",nazevstavby)</f>
        <v>1 MSŠ Letovice, Tyršova 500, 679 61 Letovice</v>
      </c>
      <c r="D3" s="97"/>
      <c r="E3" s="150" t="s">
        <v>64</v>
      </c>
      <c r="F3" s="151">
        <f>Rekapitulace!H1</f>
        <v>1</v>
      </c>
      <c r="G3" s="152"/>
    </row>
    <row r="4" spans="1:104" ht="13.5" thickBot="1">
      <c r="A4" s="229" t="s">
        <v>50</v>
      </c>
      <c r="B4" s="217"/>
      <c r="C4" s="102" t="str">
        <f>CONCATENATE(cisloobjektu," ",nazevobjektu)</f>
        <v>1 Staveb. úpravy učeben prakt. vyučování-příprava</v>
      </c>
      <c r="D4" s="103"/>
      <c r="E4" s="230" t="str">
        <f>Rekapitulace!G2</f>
        <v>Stavební úpravy I.NP</v>
      </c>
      <c r="F4" s="231"/>
      <c r="G4" s="232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79</v>
      </c>
      <c r="C7" s="162" t="s">
        <v>80</v>
      </c>
      <c r="D7" s="163"/>
      <c r="E7" s="164"/>
      <c r="F7" s="164"/>
      <c r="G7" s="165"/>
      <c r="H7" s="166"/>
      <c r="I7" s="166"/>
      <c r="O7" s="167">
        <v>1</v>
      </c>
    </row>
    <row r="8" spans="1:104" ht="22.5">
      <c r="A8" s="168">
        <v>1</v>
      </c>
      <c r="B8" s="169" t="s">
        <v>81</v>
      </c>
      <c r="C8" s="170" t="s">
        <v>82</v>
      </c>
      <c r="D8" s="171" t="s">
        <v>83</v>
      </c>
      <c r="E8" s="172">
        <v>41.27</v>
      </c>
      <c r="F8" s="172">
        <v>0</v>
      </c>
      <c r="G8" s="173">
        <f>E8*F8</f>
        <v>0</v>
      </c>
      <c r="O8" s="167">
        <v>2</v>
      </c>
      <c r="AA8" s="145">
        <v>12</v>
      </c>
      <c r="AB8" s="145">
        <v>0</v>
      </c>
      <c r="AC8" s="145">
        <v>138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12</v>
      </c>
      <c r="CB8" s="174">
        <v>0</v>
      </c>
      <c r="CZ8" s="145">
        <v>0.55000000000000004</v>
      </c>
    </row>
    <row r="9" spans="1:104">
      <c r="A9" s="175"/>
      <c r="B9" s="176"/>
      <c r="C9" s="225" t="s">
        <v>84</v>
      </c>
      <c r="D9" s="226"/>
      <c r="E9" s="226"/>
      <c r="F9" s="226"/>
      <c r="G9" s="227"/>
      <c r="L9" s="177" t="s">
        <v>84</v>
      </c>
      <c r="O9" s="167">
        <v>3</v>
      </c>
    </row>
    <row r="10" spans="1:104" ht="22.5">
      <c r="A10" s="175"/>
      <c r="B10" s="176"/>
      <c r="C10" s="225" t="s">
        <v>85</v>
      </c>
      <c r="D10" s="226"/>
      <c r="E10" s="226"/>
      <c r="F10" s="226"/>
      <c r="G10" s="227"/>
      <c r="L10" s="177" t="s">
        <v>85</v>
      </c>
      <c r="O10" s="167">
        <v>3</v>
      </c>
    </row>
    <row r="11" spans="1:104">
      <c r="A11" s="175"/>
      <c r="B11" s="176"/>
      <c r="C11" s="225" t="s">
        <v>86</v>
      </c>
      <c r="D11" s="226"/>
      <c r="E11" s="226"/>
      <c r="F11" s="226"/>
      <c r="G11" s="227"/>
      <c r="L11" s="177" t="s">
        <v>86</v>
      </c>
      <c r="O11" s="167">
        <v>3</v>
      </c>
    </row>
    <row r="12" spans="1:104">
      <c r="A12" s="175"/>
      <c r="B12" s="176"/>
      <c r="C12" s="225" t="s">
        <v>87</v>
      </c>
      <c r="D12" s="226"/>
      <c r="E12" s="226"/>
      <c r="F12" s="226"/>
      <c r="G12" s="227"/>
      <c r="L12" s="177" t="s">
        <v>87</v>
      </c>
      <c r="O12" s="167">
        <v>3</v>
      </c>
    </row>
    <row r="13" spans="1:104">
      <c r="A13" s="175"/>
      <c r="B13" s="176"/>
      <c r="C13" s="225" t="s">
        <v>88</v>
      </c>
      <c r="D13" s="226"/>
      <c r="E13" s="226"/>
      <c r="F13" s="226"/>
      <c r="G13" s="227"/>
      <c r="L13" s="177" t="s">
        <v>88</v>
      </c>
      <c r="O13" s="167">
        <v>3</v>
      </c>
    </row>
    <row r="14" spans="1:104">
      <c r="A14" s="175"/>
      <c r="B14" s="176"/>
      <c r="C14" s="225" t="s">
        <v>89</v>
      </c>
      <c r="D14" s="226"/>
      <c r="E14" s="226"/>
      <c r="F14" s="226"/>
      <c r="G14" s="227"/>
      <c r="L14" s="177" t="s">
        <v>89</v>
      </c>
      <c r="O14" s="167">
        <v>3</v>
      </c>
    </row>
    <row r="15" spans="1:104">
      <c r="A15" s="175"/>
      <c r="B15" s="178"/>
      <c r="C15" s="223" t="s">
        <v>90</v>
      </c>
      <c r="D15" s="224"/>
      <c r="E15" s="179">
        <v>0</v>
      </c>
      <c r="F15" s="180"/>
      <c r="G15" s="181"/>
      <c r="M15" s="177" t="s">
        <v>90</v>
      </c>
      <c r="O15" s="167"/>
    </row>
    <row r="16" spans="1:104">
      <c r="A16" s="175"/>
      <c r="B16" s="178"/>
      <c r="C16" s="223" t="s">
        <v>91</v>
      </c>
      <c r="D16" s="224"/>
      <c r="E16" s="179">
        <v>16.100000000000001</v>
      </c>
      <c r="F16" s="180"/>
      <c r="G16" s="181"/>
      <c r="M16" s="177" t="s">
        <v>91</v>
      </c>
      <c r="O16" s="167"/>
    </row>
    <row r="17" spans="1:104">
      <c r="A17" s="175"/>
      <c r="B17" s="178"/>
      <c r="C17" s="223" t="s">
        <v>92</v>
      </c>
      <c r="D17" s="224"/>
      <c r="E17" s="179">
        <v>0</v>
      </c>
      <c r="F17" s="180"/>
      <c r="G17" s="181"/>
      <c r="M17" s="177" t="s">
        <v>92</v>
      </c>
      <c r="O17" s="167"/>
    </row>
    <row r="18" spans="1:104">
      <c r="A18" s="175"/>
      <c r="B18" s="178"/>
      <c r="C18" s="223" t="s">
        <v>93</v>
      </c>
      <c r="D18" s="224"/>
      <c r="E18" s="179">
        <v>5.6</v>
      </c>
      <c r="F18" s="180"/>
      <c r="G18" s="181"/>
      <c r="M18" s="177" t="s">
        <v>93</v>
      </c>
      <c r="O18" s="167"/>
    </row>
    <row r="19" spans="1:104">
      <c r="A19" s="175"/>
      <c r="B19" s="178"/>
      <c r="C19" s="223" t="s">
        <v>94</v>
      </c>
      <c r="D19" s="224"/>
      <c r="E19" s="179">
        <v>0</v>
      </c>
      <c r="F19" s="180"/>
      <c r="G19" s="181"/>
      <c r="M19" s="177" t="s">
        <v>94</v>
      </c>
      <c r="O19" s="167"/>
    </row>
    <row r="20" spans="1:104">
      <c r="A20" s="175"/>
      <c r="B20" s="178"/>
      <c r="C20" s="223" t="s">
        <v>95</v>
      </c>
      <c r="D20" s="224"/>
      <c r="E20" s="179">
        <v>5.55</v>
      </c>
      <c r="F20" s="180"/>
      <c r="G20" s="181"/>
      <c r="M20" s="177" t="s">
        <v>95</v>
      </c>
      <c r="O20" s="167"/>
    </row>
    <row r="21" spans="1:104">
      <c r="A21" s="175"/>
      <c r="B21" s="178"/>
      <c r="C21" s="223" t="s">
        <v>96</v>
      </c>
      <c r="D21" s="224"/>
      <c r="E21" s="179">
        <v>0</v>
      </c>
      <c r="F21" s="180"/>
      <c r="G21" s="181"/>
      <c r="M21" s="177" t="s">
        <v>96</v>
      </c>
      <c r="O21" s="167"/>
    </row>
    <row r="22" spans="1:104">
      <c r="A22" s="175"/>
      <c r="B22" s="178"/>
      <c r="C22" s="223" t="s">
        <v>97</v>
      </c>
      <c r="D22" s="224"/>
      <c r="E22" s="179">
        <v>3.3</v>
      </c>
      <c r="F22" s="180"/>
      <c r="G22" s="181"/>
      <c r="M22" s="177" t="s">
        <v>97</v>
      </c>
      <c r="O22" s="167"/>
    </row>
    <row r="23" spans="1:104">
      <c r="A23" s="175"/>
      <c r="B23" s="178"/>
      <c r="C23" s="223" t="s">
        <v>98</v>
      </c>
      <c r="D23" s="224"/>
      <c r="E23" s="179">
        <v>0</v>
      </c>
      <c r="F23" s="180"/>
      <c r="G23" s="181"/>
      <c r="M23" s="177" t="s">
        <v>98</v>
      </c>
      <c r="O23" s="167"/>
    </row>
    <row r="24" spans="1:104">
      <c r="A24" s="175"/>
      <c r="B24" s="178"/>
      <c r="C24" s="223" t="s">
        <v>99</v>
      </c>
      <c r="D24" s="224"/>
      <c r="E24" s="179">
        <v>10.72</v>
      </c>
      <c r="F24" s="180"/>
      <c r="G24" s="181"/>
      <c r="M24" s="177" t="s">
        <v>99</v>
      </c>
      <c r="O24" s="167"/>
    </row>
    <row r="25" spans="1:104">
      <c r="A25" s="182"/>
      <c r="B25" s="183" t="s">
        <v>74</v>
      </c>
      <c r="C25" s="184" t="str">
        <f>CONCATENATE(B7," ",C7)</f>
        <v>27 Základy</v>
      </c>
      <c r="D25" s="185"/>
      <c r="E25" s="186"/>
      <c r="F25" s="187"/>
      <c r="G25" s="188">
        <f>SUM(G7:G24)</f>
        <v>0</v>
      </c>
      <c r="O25" s="167">
        <v>4</v>
      </c>
      <c r="BA25" s="189">
        <f>SUM(BA7:BA24)</f>
        <v>0</v>
      </c>
      <c r="BB25" s="189">
        <f>SUM(BB7:BB24)</f>
        <v>0</v>
      </c>
      <c r="BC25" s="189">
        <f>SUM(BC7:BC24)</f>
        <v>0</v>
      </c>
      <c r="BD25" s="189">
        <f>SUM(BD7:BD24)</f>
        <v>0</v>
      </c>
      <c r="BE25" s="189">
        <f>SUM(BE7:BE24)</f>
        <v>0</v>
      </c>
    </row>
    <row r="26" spans="1:104">
      <c r="A26" s="160" t="s">
        <v>72</v>
      </c>
      <c r="B26" s="161" t="s">
        <v>100</v>
      </c>
      <c r="C26" s="162" t="s">
        <v>101</v>
      </c>
      <c r="D26" s="163"/>
      <c r="E26" s="164"/>
      <c r="F26" s="164"/>
      <c r="G26" s="165"/>
      <c r="H26" s="166"/>
      <c r="I26" s="166"/>
      <c r="O26" s="167">
        <v>1</v>
      </c>
    </row>
    <row r="27" spans="1:104">
      <c r="A27" s="168">
        <v>2</v>
      </c>
      <c r="B27" s="169" t="s">
        <v>102</v>
      </c>
      <c r="C27" s="170" t="s">
        <v>103</v>
      </c>
      <c r="D27" s="171" t="s">
        <v>104</v>
      </c>
      <c r="E27" s="172">
        <v>5.3949999999999996</v>
      </c>
      <c r="F27" s="172">
        <v>0</v>
      </c>
      <c r="G27" s="173">
        <f>E27*F27</f>
        <v>0</v>
      </c>
      <c r="O27" s="167">
        <v>2</v>
      </c>
      <c r="AA27" s="145">
        <v>1</v>
      </c>
      <c r="AB27" s="145">
        <v>1</v>
      </c>
      <c r="AC27" s="145">
        <v>1</v>
      </c>
      <c r="AZ27" s="145">
        <v>1</v>
      </c>
      <c r="BA27" s="145">
        <f>IF(AZ27=1,G27,0)</f>
        <v>0</v>
      </c>
      <c r="BB27" s="145">
        <f>IF(AZ27=2,G27,0)</f>
        <v>0</v>
      </c>
      <c r="BC27" s="145">
        <f>IF(AZ27=3,G27,0)</f>
        <v>0</v>
      </c>
      <c r="BD27" s="145">
        <f>IF(AZ27=4,G27,0)</f>
        <v>0</v>
      </c>
      <c r="BE27" s="145">
        <f>IF(AZ27=5,G27,0)</f>
        <v>0</v>
      </c>
      <c r="CA27" s="174">
        <v>1</v>
      </c>
      <c r="CB27" s="174">
        <v>1</v>
      </c>
      <c r="CZ27" s="145">
        <v>1.49437</v>
      </c>
    </row>
    <row r="28" spans="1:104">
      <c r="A28" s="175"/>
      <c r="B28" s="178"/>
      <c r="C28" s="223" t="s">
        <v>105</v>
      </c>
      <c r="D28" s="224"/>
      <c r="E28" s="179">
        <v>0</v>
      </c>
      <c r="F28" s="180"/>
      <c r="G28" s="181"/>
      <c r="M28" s="177" t="s">
        <v>105</v>
      </c>
      <c r="O28" s="167"/>
    </row>
    <row r="29" spans="1:104">
      <c r="A29" s="175"/>
      <c r="B29" s="178"/>
      <c r="C29" s="223" t="s">
        <v>106</v>
      </c>
      <c r="D29" s="224"/>
      <c r="E29" s="179">
        <v>0</v>
      </c>
      <c r="F29" s="180"/>
      <c r="G29" s="181"/>
      <c r="M29" s="177" t="s">
        <v>106</v>
      </c>
      <c r="O29" s="167"/>
    </row>
    <row r="30" spans="1:104">
      <c r="A30" s="175"/>
      <c r="B30" s="178"/>
      <c r="C30" s="223" t="s">
        <v>107</v>
      </c>
      <c r="D30" s="224"/>
      <c r="E30" s="179">
        <v>1.9</v>
      </c>
      <c r="F30" s="180"/>
      <c r="G30" s="181"/>
      <c r="M30" s="177" t="s">
        <v>107</v>
      </c>
      <c r="O30" s="167"/>
    </row>
    <row r="31" spans="1:104">
      <c r="A31" s="175"/>
      <c r="B31" s="178"/>
      <c r="C31" s="223" t="s">
        <v>108</v>
      </c>
      <c r="D31" s="224"/>
      <c r="E31" s="179">
        <v>0</v>
      </c>
      <c r="F31" s="180"/>
      <c r="G31" s="181"/>
      <c r="M31" s="177" t="s">
        <v>108</v>
      </c>
      <c r="O31" s="167"/>
    </row>
    <row r="32" spans="1:104">
      <c r="A32" s="175"/>
      <c r="B32" s="178"/>
      <c r="C32" s="223" t="s">
        <v>109</v>
      </c>
      <c r="D32" s="224"/>
      <c r="E32" s="179">
        <v>1.155</v>
      </c>
      <c r="F32" s="180"/>
      <c r="G32" s="181"/>
      <c r="M32" s="177" t="s">
        <v>109</v>
      </c>
      <c r="O32" s="167"/>
    </row>
    <row r="33" spans="1:104">
      <c r="A33" s="175"/>
      <c r="B33" s="178"/>
      <c r="C33" s="223" t="s">
        <v>110</v>
      </c>
      <c r="D33" s="224"/>
      <c r="E33" s="179">
        <v>1.365</v>
      </c>
      <c r="F33" s="180"/>
      <c r="G33" s="181"/>
      <c r="M33" s="177" t="s">
        <v>110</v>
      </c>
      <c r="O33" s="167"/>
    </row>
    <row r="34" spans="1:104">
      <c r="A34" s="175"/>
      <c r="B34" s="178"/>
      <c r="C34" s="223" t="s">
        <v>111</v>
      </c>
      <c r="D34" s="224"/>
      <c r="E34" s="179">
        <v>0</v>
      </c>
      <c r="F34" s="180"/>
      <c r="G34" s="181"/>
      <c r="M34" s="177" t="s">
        <v>111</v>
      </c>
      <c r="O34" s="167"/>
    </row>
    <row r="35" spans="1:104">
      <c r="A35" s="175"/>
      <c r="B35" s="178"/>
      <c r="C35" s="223" t="s">
        <v>112</v>
      </c>
      <c r="D35" s="224"/>
      <c r="E35" s="179">
        <v>0.52500000000000002</v>
      </c>
      <c r="F35" s="180"/>
      <c r="G35" s="181"/>
      <c r="M35" s="177" t="s">
        <v>112</v>
      </c>
      <c r="O35" s="167"/>
    </row>
    <row r="36" spans="1:104">
      <c r="A36" s="175"/>
      <c r="B36" s="178"/>
      <c r="C36" s="223" t="s">
        <v>113</v>
      </c>
      <c r="D36" s="224"/>
      <c r="E36" s="179">
        <v>0</v>
      </c>
      <c r="F36" s="180"/>
      <c r="G36" s="181"/>
      <c r="M36" s="177" t="s">
        <v>113</v>
      </c>
      <c r="O36" s="167"/>
    </row>
    <row r="37" spans="1:104">
      <c r="A37" s="175"/>
      <c r="B37" s="178"/>
      <c r="C37" s="223" t="s">
        <v>114</v>
      </c>
      <c r="D37" s="224"/>
      <c r="E37" s="179">
        <v>0.45</v>
      </c>
      <c r="F37" s="180"/>
      <c r="G37" s="181"/>
      <c r="M37" s="177" t="s">
        <v>114</v>
      </c>
      <c r="O37" s="167"/>
    </row>
    <row r="38" spans="1:104" ht="22.5">
      <c r="A38" s="168">
        <v>3</v>
      </c>
      <c r="B38" s="169" t="s">
        <v>115</v>
      </c>
      <c r="C38" s="170" t="s">
        <v>116</v>
      </c>
      <c r="D38" s="171" t="s">
        <v>117</v>
      </c>
      <c r="E38" s="172">
        <v>165.5531</v>
      </c>
      <c r="F38" s="172">
        <v>0</v>
      </c>
      <c r="G38" s="173">
        <f>E38*F38</f>
        <v>0</v>
      </c>
      <c r="O38" s="167">
        <v>2</v>
      </c>
      <c r="AA38" s="145">
        <v>1</v>
      </c>
      <c r="AB38" s="145">
        <v>1</v>
      </c>
      <c r="AC38" s="145">
        <v>1</v>
      </c>
      <c r="AZ38" s="145">
        <v>1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1</v>
      </c>
      <c r="CB38" s="174">
        <v>1</v>
      </c>
      <c r="CZ38" s="145">
        <v>0.21215000000000001</v>
      </c>
    </row>
    <row r="39" spans="1:104">
      <c r="A39" s="175"/>
      <c r="B39" s="178"/>
      <c r="C39" s="223" t="s">
        <v>118</v>
      </c>
      <c r="D39" s="224"/>
      <c r="E39" s="179">
        <v>0</v>
      </c>
      <c r="F39" s="180"/>
      <c r="G39" s="181"/>
      <c r="M39" s="177" t="s">
        <v>118</v>
      </c>
      <c r="O39" s="167"/>
    </row>
    <row r="40" spans="1:104">
      <c r="A40" s="175"/>
      <c r="B40" s="178"/>
      <c r="C40" s="223" t="s">
        <v>119</v>
      </c>
      <c r="D40" s="224"/>
      <c r="E40" s="179">
        <v>30.875</v>
      </c>
      <c r="F40" s="180"/>
      <c r="G40" s="181"/>
      <c r="M40" s="177" t="s">
        <v>119</v>
      </c>
      <c r="O40" s="167"/>
    </row>
    <row r="41" spans="1:104">
      <c r="A41" s="175"/>
      <c r="B41" s="178"/>
      <c r="C41" s="223" t="s">
        <v>120</v>
      </c>
      <c r="D41" s="224"/>
      <c r="E41" s="179">
        <v>19.841000000000001</v>
      </c>
      <c r="F41" s="180"/>
      <c r="G41" s="181"/>
      <c r="M41" s="177" t="s">
        <v>120</v>
      </c>
      <c r="O41" s="167"/>
    </row>
    <row r="42" spans="1:104">
      <c r="A42" s="175"/>
      <c r="B42" s="178"/>
      <c r="C42" s="223" t="s">
        <v>121</v>
      </c>
      <c r="D42" s="224"/>
      <c r="E42" s="179">
        <v>3.47</v>
      </c>
      <c r="F42" s="180"/>
      <c r="G42" s="181"/>
      <c r="M42" s="177" t="s">
        <v>121</v>
      </c>
      <c r="O42" s="167"/>
    </row>
    <row r="43" spans="1:104">
      <c r="A43" s="175"/>
      <c r="B43" s="178"/>
      <c r="C43" s="223" t="s">
        <v>122</v>
      </c>
      <c r="D43" s="224"/>
      <c r="E43" s="179">
        <v>3</v>
      </c>
      <c r="F43" s="180"/>
      <c r="G43" s="181"/>
      <c r="M43" s="177" t="s">
        <v>122</v>
      </c>
      <c r="O43" s="167"/>
    </row>
    <row r="44" spans="1:104">
      <c r="A44" s="175"/>
      <c r="B44" s="178"/>
      <c r="C44" s="223" t="s">
        <v>123</v>
      </c>
      <c r="D44" s="224"/>
      <c r="E44" s="179">
        <v>0</v>
      </c>
      <c r="F44" s="180"/>
      <c r="G44" s="181"/>
      <c r="M44" s="177" t="s">
        <v>123</v>
      </c>
      <c r="O44" s="167"/>
    </row>
    <row r="45" spans="1:104">
      <c r="A45" s="175"/>
      <c r="B45" s="178"/>
      <c r="C45" s="223" t="s">
        <v>124</v>
      </c>
      <c r="D45" s="224"/>
      <c r="E45" s="179">
        <v>22.118400000000001</v>
      </c>
      <c r="F45" s="180"/>
      <c r="G45" s="181"/>
      <c r="M45" s="177" t="s">
        <v>124</v>
      </c>
      <c r="O45" s="167"/>
    </row>
    <row r="46" spans="1:104">
      <c r="A46" s="175"/>
      <c r="B46" s="178"/>
      <c r="C46" s="223" t="s">
        <v>125</v>
      </c>
      <c r="D46" s="224"/>
      <c r="E46" s="179">
        <v>44.283999999999999</v>
      </c>
      <c r="F46" s="180"/>
      <c r="G46" s="181"/>
      <c r="M46" s="177" t="s">
        <v>125</v>
      </c>
      <c r="O46" s="167"/>
    </row>
    <row r="47" spans="1:104">
      <c r="A47" s="175"/>
      <c r="B47" s="178"/>
      <c r="C47" s="223" t="s">
        <v>126</v>
      </c>
      <c r="D47" s="224"/>
      <c r="E47" s="179">
        <v>19.111699999999999</v>
      </c>
      <c r="F47" s="180"/>
      <c r="G47" s="181"/>
      <c r="M47" s="177" t="s">
        <v>126</v>
      </c>
      <c r="O47" s="167"/>
    </row>
    <row r="48" spans="1:104">
      <c r="A48" s="175"/>
      <c r="B48" s="178"/>
      <c r="C48" s="223" t="s">
        <v>127</v>
      </c>
      <c r="D48" s="224"/>
      <c r="E48" s="179">
        <v>4.8920000000000003</v>
      </c>
      <c r="F48" s="180"/>
      <c r="G48" s="181"/>
      <c r="M48" s="177" t="s">
        <v>127</v>
      </c>
      <c r="O48" s="167"/>
    </row>
    <row r="49" spans="1:104">
      <c r="A49" s="175"/>
      <c r="B49" s="178"/>
      <c r="C49" s="223" t="s">
        <v>128</v>
      </c>
      <c r="D49" s="224"/>
      <c r="E49" s="179">
        <v>17.960999999999999</v>
      </c>
      <c r="F49" s="180"/>
      <c r="G49" s="181"/>
      <c r="M49" s="177" t="s">
        <v>128</v>
      </c>
      <c r="O49" s="167"/>
    </row>
    <row r="50" spans="1:104">
      <c r="A50" s="168">
        <v>4</v>
      </c>
      <c r="B50" s="169" t="s">
        <v>129</v>
      </c>
      <c r="C50" s="170" t="s">
        <v>130</v>
      </c>
      <c r="D50" s="171" t="s">
        <v>131</v>
      </c>
      <c r="E50" s="172">
        <v>6</v>
      </c>
      <c r="F50" s="172">
        <v>0</v>
      </c>
      <c r="G50" s="173">
        <f>E50*F50</f>
        <v>0</v>
      </c>
      <c r="O50" s="167">
        <v>2</v>
      </c>
      <c r="AA50" s="145">
        <v>1</v>
      </c>
      <c r="AB50" s="145">
        <v>1</v>
      </c>
      <c r="AC50" s="145">
        <v>1</v>
      </c>
      <c r="AZ50" s="145">
        <v>1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74">
        <v>1</v>
      </c>
      <c r="CB50" s="174">
        <v>1</v>
      </c>
      <c r="CZ50" s="145">
        <v>1.7260000000000001E-2</v>
      </c>
    </row>
    <row r="51" spans="1:104">
      <c r="A51" s="168">
        <v>5</v>
      </c>
      <c r="B51" s="169" t="s">
        <v>132</v>
      </c>
      <c r="C51" s="170" t="s">
        <v>133</v>
      </c>
      <c r="D51" s="171" t="s">
        <v>131</v>
      </c>
      <c r="E51" s="172">
        <v>4</v>
      </c>
      <c r="F51" s="172">
        <v>0</v>
      </c>
      <c r="G51" s="173">
        <f>E51*F51</f>
        <v>0</v>
      </c>
      <c r="O51" s="167">
        <v>2</v>
      </c>
      <c r="AA51" s="145">
        <v>1</v>
      </c>
      <c r="AB51" s="145">
        <v>1</v>
      </c>
      <c r="AC51" s="145">
        <v>1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</v>
      </c>
      <c r="CB51" s="174">
        <v>1</v>
      </c>
      <c r="CZ51" s="145">
        <v>2.2880000000000001E-2</v>
      </c>
    </row>
    <row r="52" spans="1:104">
      <c r="A52" s="168">
        <v>6</v>
      </c>
      <c r="B52" s="169" t="s">
        <v>134</v>
      </c>
      <c r="C52" s="170" t="s">
        <v>135</v>
      </c>
      <c r="D52" s="171" t="s">
        <v>131</v>
      </c>
      <c r="E52" s="172">
        <v>2</v>
      </c>
      <c r="F52" s="172">
        <v>0</v>
      </c>
      <c r="G52" s="173">
        <f>E52*F52</f>
        <v>0</v>
      </c>
      <c r="O52" s="167">
        <v>2</v>
      </c>
      <c r="AA52" s="145">
        <v>1</v>
      </c>
      <c r="AB52" s="145">
        <v>1</v>
      </c>
      <c r="AC52" s="145">
        <v>1</v>
      </c>
      <c r="AZ52" s="145">
        <v>1</v>
      </c>
      <c r="BA52" s="145">
        <f>IF(AZ52=1,G52,0)</f>
        <v>0</v>
      </c>
      <c r="BB52" s="145">
        <f>IF(AZ52=2,G52,0)</f>
        <v>0</v>
      </c>
      <c r="BC52" s="145">
        <f>IF(AZ52=3,G52,0)</f>
        <v>0</v>
      </c>
      <c r="BD52" s="145">
        <f>IF(AZ52=4,G52,0)</f>
        <v>0</v>
      </c>
      <c r="BE52" s="145">
        <f>IF(AZ52=5,G52,0)</f>
        <v>0</v>
      </c>
      <c r="CA52" s="174">
        <v>1</v>
      </c>
      <c r="CB52" s="174">
        <v>1</v>
      </c>
      <c r="CZ52" s="145">
        <v>3.5119999999999998E-2</v>
      </c>
    </row>
    <row r="53" spans="1:104">
      <c r="A53" s="168">
        <v>7</v>
      </c>
      <c r="B53" s="169" t="s">
        <v>136</v>
      </c>
      <c r="C53" s="170" t="s">
        <v>137</v>
      </c>
      <c r="D53" s="171" t="s">
        <v>131</v>
      </c>
      <c r="E53" s="172">
        <v>5</v>
      </c>
      <c r="F53" s="172">
        <v>0</v>
      </c>
      <c r="G53" s="173">
        <f>E53*F53</f>
        <v>0</v>
      </c>
      <c r="O53" s="167">
        <v>2</v>
      </c>
      <c r="AA53" s="145">
        <v>1</v>
      </c>
      <c r="AB53" s="145">
        <v>1</v>
      </c>
      <c r="AC53" s="145">
        <v>1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</v>
      </c>
      <c r="CB53" s="174">
        <v>1</v>
      </c>
      <c r="CZ53" s="145">
        <v>4.5289999999999997E-2</v>
      </c>
    </row>
    <row r="54" spans="1:104">
      <c r="A54" s="168">
        <v>8</v>
      </c>
      <c r="B54" s="169" t="s">
        <v>138</v>
      </c>
      <c r="C54" s="170" t="s">
        <v>139</v>
      </c>
      <c r="D54" s="171" t="s">
        <v>104</v>
      </c>
      <c r="E54" s="172">
        <v>0.96</v>
      </c>
      <c r="F54" s="172">
        <v>0</v>
      </c>
      <c r="G54" s="173">
        <f>E54*F54</f>
        <v>0</v>
      </c>
      <c r="O54" s="167">
        <v>2</v>
      </c>
      <c r="AA54" s="145">
        <v>1</v>
      </c>
      <c r="AB54" s="145">
        <v>1</v>
      </c>
      <c r="AC54" s="145">
        <v>1</v>
      </c>
      <c r="AZ54" s="145">
        <v>1</v>
      </c>
      <c r="BA54" s="145">
        <f>IF(AZ54=1,G54,0)</f>
        <v>0</v>
      </c>
      <c r="BB54" s="145">
        <f>IF(AZ54=2,G54,0)</f>
        <v>0</v>
      </c>
      <c r="BC54" s="145">
        <f>IF(AZ54=3,G54,0)</f>
        <v>0</v>
      </c>
      <c r="BD54" s="145">
        <f>IF(AZ54=4,G54,0)</f>
        <v>0</v>
      </c>
      <c r="BE54" s="145">
        <f>IF(AZ54=5,G54,0)</f>
        <v>0</v>
      </c>
      <c r="CA54" s="174">
        <v>1</v>
      </c>
      <c r="CB54" s="174">
        <v>1</v>
      </c>
      <c r="CZ54" s="145">
        <v>1.9332</v>
      </c>
    </row>
    <row r="55" spans="1:104">
      <c r="A55" s="175"/>
      <c r="B55" s="178"/>
      <c r="C55" s="223" t="s">
        <v>140</v>
      </c>
      <c r="D55" s="224"/>
      <c r="E55" s="179">
        <v>0</v>
      </c>
      <c r="F55" s="180"/>
      <c r="G55" s="181"/>
      <c r="M55" s="177" t="s">
        <v>140</v>
      </c>
      <c r="O55" s="167"/>
    </row>
    <row r="56" spans="1:104">
      <c r="A56" s="175"/>
      <c r="B56" s="178"/>
      <c r="C56" s="223" t="s">
        <v>141</v>
      </c>
      <c r="D56" s="224"/>
      <c r="E56" s="179">
        <v>0.28000000000000003</v>
      </c>
      <c r="F56" s="180"/>
      <c r="G56" s="181"/>
      <c r="M56" s="177" t="s">
        <v>141</v>
      </c>
      <c r="O56" s="167"/>
    </row>
    <row r="57" spans="1:104">
      <c r="A57" s="175"/>
      <c r="B57" s="178"/>
      <c r="C57" s="223" t="s">
        <v>142</v>
      </c>
      <c r="D57" s="224"/>
      <c r="E57" s="179">
        <v>0</v>
      </c>
      <c r="F57" s="180"/>
      <c r="G57" s="181"/>
      <c r="M57" s="177" t="s">
        <v>142</v>
      </c>
      <c r="O57" s="167"/>
    </row>
    <row r="58" spans="1:104">
      <c r="A58" s="175"/>
      <c r="B58" s="178"/>
      <c r="C58" s="223" t="s">
        <v>143</v>
      </c>
      <c r="D58" s="224"/>
      <c r="E58" s="179">
        <v>0.14000000000000001</v>
      </c>
      <c r="F58" s="180"/>
      <c r="G58" s="181"/>
      <c r="M58" s="177" t="s">
        <v>143</v>
      </c>
      <c r="O58" s="167"/>
    </row>
    <row r="59" spans="1:104">
      <c r="A59" s="175"/>
      <c r="B59" s="178"/>
      <c r="C59" s="223" t="s">
        <v>144</v>
      </c>
      <c r="D59" s="224"/>
      <c r="E59" s="179">
        <v>0</v>
      </c>
      <c r="F59" s="180"/>
      <c r="G59" s="181"/>
      <c r="M59" s="177" t="s">
        <v>144</v>
      </c>
      <c r="O59" s="167"/>
    </row>
    <row r="60" spans="1:104">
      <c r="A60" s="175"/>
      <c r="B60" s="178"/>
      <c r="C60" s="223" t="s">
        <v>145</v>
      </c>
      <c r="D60" s="224"/>
      <c r="E60" s="179">
        <v>0.4</v>
      </c>
      <c r="F60" s="180"/>
      <c r="G60" s="181"/>
      <c r="M60" s="177" t="s">
        <v>145</v>
      </c>
      <c r="O60" s="167"/>
    </row>
    <row r="61" spans="1:104">
      <c r="A61" s="175"/>
      <c r="B61" s="178"/>
      <c r="C61" s="223" t="s">
        <v>108</v>
      </c>
      <c r="D61" s="224"/>
      <c r="E61" s="179">
        <v>0</v>
      </c>
      <c r="F61" s="180"/>
      <c r="G61" s="181"/>
      <c r="M61" s="177" t="s">
        <v>108</v>
      </c>
      <c r="O61" s="167"/>
    </row>
    <row r="62" spans="1:104">
      <c r="A62" s="175"/>
      <c r="B62" s="178"/>
      <c r="C62" s="223" t="s">
        <v>143</v>
      </c>
      <c r="D62" s="224"/>
      <c r="E62" s="179">
        <v>0.14000000000000001</v>
      </c>
      <c r="F62" s="180"/>
      <c r="G62" s="181"/>
      <c r="M62" s="177" t="s">
        <v>143</v>
      </c>
      <c r="O62" s="167"/>
    </row>
    <row r="63" spans="1:104" ht="22.5">
      <c r="A63" s="168">
        <v>9</v>
      </c>
      <c r="B63" s="169" t="s">
        <v>146</v>
      </c>
      <c r="C63" s="170" t="s">
        <v>147</v>
      </c>
      <c r="D63" s="171" t="s">
        <v>148</v>
      </c>
      <c r="E63" s="172">
        <v>0.4168</v>
      </c>
      <c r="F63" s="172">
        <v>0</v>
      </c>
      <c r="G63" s="173">
        <f>E63*F63</f>
        <v>0</v>
      </c>
      <c r="O63" s="167">
        <v>2</v>
      </c>
      <c r="AA63" s="145">
        <v>1</v>
      </c>
      <c r="AB63" s="145">
        <v>1</v>
      </c>
      <c r="AC63" s="145">
        <v>1</v>
      </c>
      <c r="AZ63" s="145">
        <v>1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74">
        <v>1</v>
      </c>
      <c r="CB63" s="174">
        <v>1</v>
      </c>
      <c r="CZ63" s="145">
        <v>1.0900000000000001</v>
      </c>
    </row>
    <row r="64" spans="1:104">
      <c r="A64" s="175"/>
      <c r="B64" s="178"/>
      <c r="C64" s="223" t="s">
        <v>149</v>
      </c>
      <c r="D64" s="224"/>
      <c r="E64" s="179">
        <v>0</v>
      </c>
      <c r="F64" s="180"/>
      <c r="G64" s="181"/>
      <c r="M64" s="177" t="s">
        <v>149</v>
      </c>
      <c r="O64" s="167"/>
    </row>
    <row r="65" spans="1:104">
      <c r="A65" s="175"/>
      <c r="B65" s="178"/>
      <c r="C65" s="223" t="s">
        <v>150</v>
      </c>
      <c r="D65" s="224"/>
      <c r="E65" s="179">
        <v>5.2299999999999999E-2</v>
      </c>
      <c r="F65" s="180"/>
      <c r="G65" s="181"/>
      <c r="M65" s="177" t="s">
        <v>150</v>
      </c>
      <c r="O65" s="167"/>
    </row>
    <row r="66" spans="1:104">
      <c r="A66" s="175"/>
      <c r="B66" s="178"/>
      <c r="C66" s="223" t="s">
        <v>149</v>
      </c>
      <c r="D66" s="224"/>
      <c r="E66" s="179">
        <v>0</v>
      </c>
      <c r="F66" s="180"/>
      <c r="G66" s="181"/>
      <c r="M66" s="177" t="s">
        <v>149</v>
      </c>
      <c r="O66" s="167"/>
    </row>
    <row r="67" spans="1:104">
      <c r="A67" s="175"/>
      <c r="B67" s="178"/>
      <c r="C67" s="223" t="s">
        <v>150</v>
      </c>
      <c r="D67" s="224"/>
      <c r="E67" s="179">
        <v>5.2299999999999999E-2</v>
      </c>
      <c r="F67" s="180"/>
      <c r="G67" s="181"/>
      <c r="M67" s="177" t="s">
        <v>150</v>
      </c>
      <c r="O67" s="167"/>
    </row>
    <row r="68" spans="1:104">
      <c r="A68" s="175"/>
      <c r="B68" s="178"/>
      <c r="C68" s="223" t="s">
        <v>151</v>
      </c>
      <c r="D68" s="224"/>
      <c r="E68" s="179">
        <v>0</v>
      </c>
      <c r="F68" s="180"/>
      <c r="G68" s="181"/>
      <c r="M68" s="177" t="s">
        <v>151</v>
      </c>
      <c r="O68" s="167"/>
    </row>
    <row r="69" spans="1:104">
      <c r="A69" s="175"/>
      <c r="B69" s="178"/>
      <c r="C69" s="223" t="s">
        <v>150</v>
      </c>
      <c r="D69" s="224"/>
      <c r="E69" s="179">
        <v>5.2299999999999999E-2</v>
      </c>
      <c r="F69" s="180"/>
      <c r="G69" s="181"/>
      <c r="M69" s="177" t="s">
        <v>150</v>
      </c>
      <c r="O69" s="167"/>
    </row>
    <row r="70" spans="1:104">
      <c r="A70" s="175"/>
      <c r="B70" s="178"/>
      <c r="C70" s="223" t="s">
        <v>152</v>
      </c>
      <c r="D70" s="224"/>
      <c r="E70" s="179">
        <v>0</v>
      </c>
      <c r="F70" s="180"/>
      <c r="G70" s="181"/>
      <c r="M70" s="177" t="s">
        <v>152</v>
      </c>
      <c r="O70" s="167"/>
    </row>
    <row r="71" spans="1:104">
      <c r="A71" s="175"/>
      <c r="B71" s="178"/>
      <c r="C71" s="223" t="s">
        <v>153</v>
      </c>
      <c r="D71" s="224"/>
      <c r="E71" s="179">
        <v>0.14949999999999999</v>
      </c>
      <c r="F71" s="180"/>
      <c r="G71" s="181"/>
      <c r="M71" s="177" t="s">
        <v>153</v>
      </c>
      <c r="O71" s="167"/>
    </row>
    <row r="72" spans="1:104">
      <c r="A72" s="175"/>
      <c r="B72" s="178"/>
      <c r="C72" s="223" t="s">
        <v>108</v>
      </c>
      <c r="D72" s="224"/>
      <c r="E72" s="179">
        <v>0</v>
      </c>
      <c r="F72" s="180"/>
      <c r="G72" s="181"/>
      <c r="M72" s="177" t="s">
        <v>108</v>
      </c>
      <c r="O72" s="167"/>
    </row>
    <row r="73" spans="1:104">
      <c r="A73" s="175"/>
      <c r="B73" s="178"/>
      <c r="C73" s="223" t="s">
        <v>150</v>
      </c>
      <c r="D73" s="224"/>
      <c r="E73" s="179">
        <v>5.2299999999999999E-2</v>
      </c>
      <c r="F73" s="180"/>
      <c r="G73" s="181"/>
      <c r="M73" s="177" t="s">
        <v>150</v>
      </c>
      <c r="O73" s="167"/>
    </row>
    <row r="74" spans="1:104">
      <c r="A74" s="175"/>
      <c r="B74" s="178"/>
      <c r="C74" s="223" t="s">
        <v>154</v>
      </c>
      <c r="D74" s="224"/>
      <c r="E74" s="179">
        <v>0</v>
      </c>
      <c r="F74" s="180"/>
      <c r="G74" s="181"/>
      <c r="M74" s="177" t="s">
        <v>154</v>
      </c>
      <c r="O74" s="167"/>
    </row>
    <row r="75" spans="1:104">
      <c r="A75" s="175"/>
      <c r="B75" s="178"/>
      <c r="C75" s="223" t="s">
        <v>155</v>
      </c>
      <c r="D75" s="224"/>
      <c r="E75" s="179">
        <v>5.79E-2</v>
      </c>
      <c r="F75" s="180"/>
      <c r="G75" s="181"/>
      <c r="M75" s="177" t="s">
        <v>155</v>
      </c>
      <c r="O75" s="167"/>
    </row>
    <row r="76" spans="1:104">
      <c r="A76" s="168">
        <v>10</v>
      </c>
      <c r="B76" s="169" t="s">
        <v>156</v>
      </c>
      <c r="C76" s="170" t="s">
        <v>157</v>
      </c>
      <c r="D76" s="171" t="s">
        <v>117</v>
      </c>
      <c r="E76" s="172">
        <v>48.820999999999998</v>
      </c>
      <c r="F76" s="172">
        <v>0</v>
      </c>
      <c r="G76" s="173">
        <f>E76*F76</f>
        <v>0</v>
      </c>
      <c r="O76" s="167">
        <v>2</v>
      </c>
      <c r="AA76" s="145">
        <v>1</v>
      </c>
      <c r="AB76" s="145">
        <v>1</v>
      </c>
      <c r="AC76" s="145">
        <v>1</v>
      </c>
      <c r="AZ76" s="145">
        <v>1</v>
      </c>
      <c r="BA76" s="145">
        <f>IF(AZ76=1,G76,0)</f>
        <v>0</v>
      </c>
      <c r="BB76" s="145">
        <f>IF(AZ76=2,G76,0)</f>
        <v>0</v>
      </c>
      <c r="BC76" s="145">
        <f>IF(AZ76=3,G76,0)</f>
        <v>0</v>
      </c>
      <c r="BD76" s="145">
        <f>IF(AZ76=4,G76,0)</f>
        <v>0</v>
      </c>
      <c r="BE76" s="145">
        <f>IF(AZ76=5,G76,0)</f>
        <v>0</v>
      </c>
      <c r="CA76" s="174">
        <v>1</v>
      </c>
      <c r="CB76" s="174">
        <v>1</v>
      </c>
      <c r="CZ76" s="145">
        <v>7.9380000000000006E-2</v>
      </c>
    </row>
    <row r="77" spans="1:104">
      <c r="A77" s="175"/>
      <c r="B77" s="178"/>
      <c r="C77" s="223" t="s">
        <v>158</v>
      </c>
      <c r="D77" s="224"/>
      <c r="E77" s="179">
        <v>0</v>
      </c>
      <c r="F77" s="180"/>
      <c r="G77" s="181"/>
      <c r="M77" s="177" t="s">
        <v>158</v>
      </c>
      <c r="O77" s="167"/>
    </row>
    <row r="78" spans="1:104">
      <c r="A78" s="175"/>
      <c r="B78" s="178"/>
      <c r="C78" s="223" t="s">
        <v>159</v>
      </c>
      <c r="D78" s="224"/>
      <c r="E78" s="179">
        <v>6.96</v>
      </c>
      <c r="F78" s="180"/>
      <c r="G78" s="181"/>
      <c r="M78" s="177" t="s">
        <v>159</v>
      </c>
      <c r="O78" s="167"/>
    </row>
    <row r="79" spans="1:104">
      <c r="A79" s="175"/>
      <c r="B79" s="178"/>
      <c r="C79" s="223" t="s">
        <v>160</v>
      </c>
      <c r="D79" s="224"/>
      <c r="E79" s="179">
        <v>2.3919999999999999</v>
      </c>
      <c r="F79" s="180"/>
      <c r="G79" s="181"/>
      <c r="M79" s="177" t="s">
        <v>160</v>
      </c>
      <c r="O79" s="167"/>
    </row>
    <row r="80" spans="1:104">
      <c r="A80" s="175"/>
      <c r="B80" s="178"/>
      <c r="C80" s="223" t="s">
        <v>161</v>
      </c>
      <c r="D80" s="224"/>
      <c r="E80" s="179">
        <v>0</v>
      </c>
      <c r="F80" s="180"/>
      <c r="G80" s="181"/>
      <c r="M80" s="177" t="s">
        <v>161</v>
      </c>
      <c r="O80" s="167"/>
    </row>
    <row r="81" spans="1:104">
      <c r="A81" s="175"/>
      <c r="B81" s="178"/>
      <c r="C81" s="223" t="s">
        <v>162</v>
      </c>
      <c r="D81" s="224"/>
      <c r="E81" s="179">
        <v>7.83</v>
      </c>
      <c r="F81" s="180"/>
      <c r="G81" s="181"/>
      <c r="M81" s="177" t="s">
        <v>162</v>
      </c>
      <c r="O81" s="167"/>
    </row>
    <row r="82" spans="1:104">
      <c r="A82" s="175"/>
      <c r="B82" s="178"/>
      <c r="C82" s="223" t="s">
        <v>163</v>
      </c>
      <c r="D82" s="224"/>
      <c r="E82" s="179">
        <v>0</v>
      </c>
      <c r="F82" s="180"/>
      <c r="G82" s="181"/>
      <c r="M82" s="177" t="s">
        <v>163</v>
      </c>
      <c r="O82" s="167"/>
    </row>
    <row r="83" spans="1:104">
      <c r="A83" s="175"/>
      <c r="B83" s="178"/>
      <c r="C83" s="223" t="s">
        <v>164</v>
      </c>
      <c r="D83" s="224"/>
      <c r="E83" s="179">
        <v>2.1</v>
      </c>
      <c r="F83" s="180"/>
      <c r="G83" s="181"/>
      <c r="M83" s="177" t="s">
        <v>164</v>
      </c>
      <c r="O83" s="167"/>
    </row>
    <row r="84" spans="1:104">
      <c r="A84" s="175"/>
      <c r="B84" s="178"/>
      <c r="C84" s="223" t="s">
        <v>165</v>
      </c>
      <c r="D84" s="224"/>
      <c r="E84" s="179">
        <v>2.0859999999999999</v>
      </c>
      <c r="F84" s="180"/>
      <c r="G84" s="181"/>
      <c r="M84" s="177" t="s">
        <v>165</v>
      </c>
      <c r="O84" s="167"/>
    </row>
    <row r="85" spans="1:104">
      <c r="A85" s="175"/>
      <c r="B85" s="178"/>
      <c r="C85" s="223" t="s">
        <v>166</v>
      </c>
      <c r="D85" s="224"/>
      <c r="E85" s="179">
        <v>0</v>
      </c>
      <c r="F85" s="180"/>
      <c r="G85" s="181"/>
      <c r="M85" s="177" t="s">
        <v>166</v>
      </c>
      <c r="O85" s="167"/>
    </row>
    <row r="86" spans="1:104">
      <c r="A86" s="175"/>
      <c r="B86" s="178"/>
      <c r="C86" s="223" t="s">
        <v>167</v>
      </c>
      <c r="D86" s="224"/>
      <c r="E86" s="179">
        <v>2.5430000000000001</v>
      </c>
      <c r="F86" s="180"/>
      <c r="G86" s="181"/>
      <c r="M86" s="177" t="s">
        <v>167</v>
      </c>
      <c r="O86" s="167"/>
    </row>
    <row r="87" spans="1:104">
      <c r="A87" s="175"/>
      <c r="B87" s="178"/>
      <c r="C87" s="223" t="s">
        <v>168</v>
      </c>
      <c r="D87" s="224"/>
      <c r="E87" s="179">
        <v>3.78</v>
      </c>
      <c r="F87" s="180"/>
      <c r="G87" s="181"/>
      <c r="M87" s="177" t="s">
        <v>168</v>
      </c>
      <c r="O87" s="167"/>
    </row>
    <row r="88" spans="1:104">
      <c r="A88" s="175"/>
      <c r="B88" s="178"/>
      <c r="C88" s="223" t="s">
        <v>169</v>
      </c>
      <c r="D88" s="224"/>
      <c r="E88" s="179">
        <v>5.13</v>
      </c>
      <c r="F88" s="180"/>
      <c r="G88" s="181"/>
      <c r="M88" s="177" t="s">
        <v>169</v>
      </c>
      <c r="O88" s="167"/>
    </row>
    <row r="89" spans="1:104">
      <c r="A89" s="175"/>
      <c r="B89" s="178"/>
      <c r="C89" s="223" t="s">
        <v>170</v>
      </c>
      <c r="D89" s="224"/>
      <c r="E89" s="179">
        <v>0</v>
      </c>
      <c r="F89" s="180"/>
      <c r="G89" s="181"/>
      <c r="M89" s="177" t="s">
        <v>170</v>
      </c>
      <c r="O89" s="167"/>
    </row>
    <row r="90" spans="1:104">
      <c r="A90" s="175"/>
      <c r="B90" s="178"/>
      <c r="C90" s="223" t="s">
        <v>171</v>
      </c>
      <c r="D90" s="224"/>
      <c r="E90" s="179">
        <v>5.2</v>
      </c>
      <c r="F90" s="180"/>
      <c r="G90" s="181"/>
      <c r="M90" s="177" t="s">
        <v>171</v>
      </c>
      <c r="O90" s="167"/>
    </row>
    <row r="91" spans="1:104">
      <c r="A91" s="175"/>
      <c r="B91" s="178"/>
      <c r="C91" s="223" t="s">
        <v>172</v>
      </c>
      <c r="D91" s="224"/>
      <c r="E91" s="179">
        <v>4.5</v>
      </c>
      <c r="F91" s="180"/>
      <c r="G91" s="181"/>
      <c r="M91" s="177" t="s">
        <v>172</v>
      </c>
      <c r="O91" s="167"/>
    </row>
    <row r="92" spans="1:104">
      <c r="A92" s="175"/>
      <c r="B92" s="178"/>
      <c r="C92" s="223" t="s">
        <v>173</v>
      </c>
      <c r="D92" s="224"/>
      <c r="E92" s="179">
        <v>3.6</v>
      </c>
      <c r="F92" s="180"/>
      <c r="G92" s="181"/>
      <c r="M92" s="177" t="s">
        <v>173</v>
      </c>
      <c r="O92" s="167"/>
    </row>
    <row r="93" spans="1:104">
      <c r="A93" s="175"/>
      <c r="B93" s="178"/>
      <c r="C93" s="223" t="s">
        <v>174</v>
      </c>
      <c r="D93" s="224"/>
      <c r="E93" s="179">
        <v>2.7</v>
      </c>
      <c r="F93" s="180"/>
      <c r="G93" s="181"/>
      <c r="M93" s="177" t="s">
        <v>174</v>
      </c>
      <c r="O93" s="167"/>
    </row>
    <row r="94" spans="1:104">
      <c r="A94" s="168">
        <v>11</v>
      </c>
      <c r="B94" s="169" t="s">
        <v>175</v>
      </c>
      <c r="C94" s="170" t="s">
        <v>176</v>
      </c>
      <c r="D94" s="171" t="s">
        <v>117</v>
      </c>
      <c r="E94" s="172">
        <v>126.8852</v>
      </c>
      <c r="F94" s="172">
        <v>0</v>
      </c>
      <c r="G94" s="173">
        <f>E94*F94</f>
        <v>0</v>
      </c>
      <c r="O94" s="167">
        <v>2</v>
      </c>
      <c r="AA94" s="145">
        <v>1</v>
      </c>
      <c r="AB94" s="145">
        <v>1</v>
      </c>
      <c r="AC94" s="145">
        <v>1</v>
      </c>
      <c r="AZ94" s="145">
        <v>1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4">
        <v>1</v>
      </c>
      <c r="CB94" s="174">
        <v>1</v>
      </c>
      <c r="CZ94" s="145">
        <v>0.17646000000000001</v>
      </c>
    </row>
    <row r="95" spans="1:104">
      <c r="A95" s="175"/>
      <c r="B95" s="178"/>
      <c r="C95" s="223" t="s">
        <v>177</v>
      </c>
      <c r="D95" s="224"/>
      <c r="E95" s="179">
        <v>0</v>
      </c>
      <c r="F95" s="180"/>
      <c r="G95" s="181"/>
      <c r="M95" s="177" t="s">
        <v>177</v>
      </c>
      <c r="O95" s="167"/>
    </row>
    <row r="96" spans="1:104">
      <c r="A96" s="175"/>
      <c r="B96" s="178"/>
      <c r="C96" s="223" t="s">
        <v>178</v>
      </c>
      <c r="D96" s="224"/>
      <c r="E96" s="179">
        <v>5.29</v>
      </c>
      <c r="F96" s="180"/>
      <c r="G96" s="181"/>
      <c r="M96" s="177" t="s">
        <v>178</v>
      </c>
      <c r="O96" s="167"/>
    </row>
    <row r="97" spans="1:104">
      <c r="A97" s="175"/>
      <c r="B97" s="178"/>
      <c r="C97" s="223" t="s">
        <v>179</v>
      </c>
      <c r="D97" s="224"/>
      <c r="E97" s="179">
        <v>0</v>
      </c>
      <c r="F97" s="180"/>
      <c r="G97" s="181"/>
      <c r="M97" s="177" t="s">
        <v>179</v>
      </c>
      <c r="O97" s="167"/>
    </row>
    <row r="98" spans="1:104">
      <c r="A98" s="175"/>
      <c r="B98" s="178"/>
      <c r="C98" s="223" t="s">
        <v>180</v>
      </c>
      <c r="D98" s="224"/>
      <c r="E98" s="179">
        <v>32.898400000000002</v>
      </c>
      <c r="F98" s="180"/>
      <c r="G98" s="181"/>
      <c r="M98" s="177" t="s">
        <v>180</v>
      </c>
      <c r="O98" s="167"/>
    </row>
    <row r="99" spans="1:104">
      <c r="A99" s="175"/>
      <c r="B99" s="178"/>
      <c r="C99" s="223" t="s">
        <v>181</v>
      </c>
      <c r="D99" s="224"/>
      <c r="E99" s="179">
        <v>0</v>
      </c>
      <c r="F99" s="180"/>
      <c r="G99" s="181"/>
      <c r="M99" s="177" t="s">
        <v>181</v>
      </c>
      <c r="O99" s="167"/>
    </row>
    <row r="100" spans="1:104">
      <c r="A100" s="175"/>
      <c r="B100" s="178"/>
      <c r="C100" s="223" t="s">
        <v>182</v>
      </c>
      <c r="D100" s="224"/>
      <c r="E100" s="179">
        <v>33.613199999999999</v>
      </c>
      <c r="F100" s="180"/>
      <c r="G100" s="181"/>
      <c r="M100" s="177" t="s">
        <v>182</v>
      </c>
      <c r="O100" s="167"/>
    </row>
    <row r="101" spans="1:104">
      <c r="A101" s="175"/>
      <c r="B101" s="178"/>
      <c r="C101" s="223" t="s">
        <v>183</v>
      </c>
      <c r="D101" s="224"/>
      <c r="E101" s="179">
        <v>9.8496000000000006</v>
      </c>
      <c r="F101" s="180"/>
      <c r="G101" s="181"/>
      <c r="M101" s="177" t="s">
        <v>183</v>
      </c>
      <c r="O101" s="167"/>
    </row>
    <row r="102" spans="1:104">
      <c r="A102" s="175"/>
      <c r="B102" s="178"/>
      <c r="C102" s="223" t="s">
        <v>184</v>
      </c>
      <c r="D102" s="224"/>
      <c r="E102" s="179">
        <v>14.66</v>
      </c>
      <c r="F102" s="180"/>
      <c r="G102" s="181"/>
      <c r="M102" s="177" t="s">
        <v>184</v>
      </c>
      <c r="O102" s="167"/>
    </row>
    <row r="103" spans="1:104">
      <c r="A103" s="175"/>
      <c r="B103" s="178"/>
      <c r="C103" s="223" t="s">
        <v>185</v>
      </c>
      <c r="D103" s="224"/>
      <c r="E103" s="179">
        <v>15.218999999999999</v>
      </c>
      <c r="F103" s="180"/>
      <c r="G103" s="181"/>
      <c r="M103" s="177" t="s">
        <v>185</v>
      </c>
      <c r="O103" s="167"/>
    </row>
    <row r="104" spans="1:104">
      <c r="A104" s="175"/>
      <c r="B104" s="178"/>
      <c r="C104" s="223" t="s">
        <v>186</v>
      </c>
      <c r="D104" s="224"/>
      <c r="E104" s="179">
        <v>0</v>
      </c>
      <c r="F104" s="180"/>
      <c r="G104" s="181"/>
      <c r="M104" s="177" t="s">
        <v>186</v>
      </c>
      <c r="O104" s="167"/>
    </row>
    <row r="105" spans="1:104">
      <c r="A105" s="175"/>
      <c r="B105" s="178"/>
      <c r="C105" s="223" t="s">
        <v>187</v>
      </c>
      <c r="D105" s="224"/>
      <c r="E105" s="179">
        <v>11.47</v>
      </c>
      <c r="F105" s="180"/>
      <c r="G105" s="181"/>
      <c r="M105" s="177" t="s">
        <v>187</v>
      </c>
      <c r="O105" s="167"/>
    </row>
    <row r="106" spans="1:104">
      <c r="A106" s="175"/>
      <c r="B106" s="178"/>
      <c r="C106" s="223" t="s">
        <v>188</v>
      </c>
      <c r="D106" s="224"/>
      <c r="E106" s="179">
        <v>0</v>
      </c>
      <c r="F106" s="180"/>
      <c r="G106" s="181"/>
      <c r="M106" s="177" t="s">
        <v>188</v>
      </c>
      <c r="O106" s="167"/>
    </row>
    <row r="107" spans="1:104">
      <c r="A107" s="175"/>
      <c r="B107" s="178"/>
      <c r="C107" s="223" t="s">
        <v>189</v>
      </c>
      <c r="D107" s="224"/>
      <c r="E107" s="179">
        <v>3.8849999999999998</v>
      </c>
      <c r="F107" s="180"/>
      <c r="G107" s="181"/>
      <c r="M107" s="177" t="s">
        <v>189</v>
      </c>
      <c r="O107" s="167"/>
    </row>
    <row r="108" spans="1:104">
      <c r="A108" s="182"/>
      <c r="B108" s="183" t="s">
        <v>74</v>
      </c>
      <c r="C108" s="184" t="str">
        <f>CONCATENATE(B26," ",C26)</f>
        <v>3 Svislé a kompletní konstrukce</v>
      </c>
      <c r="D108" s="185"/>
      <c r="E108" s="186"/>
      <c r="F108" s="187"/>
      <c r="G108" s="188">
        <f>SUM(G26:G107)</f>
        <v>0</v>
      </c>
      <c r="O108" s="167">
        <v>4</v>
      </c>
      <c r="BA108" s="189">
        <f>SUM(BA26:BA107)</f>
        <v>0</v>
      </c>
      <c r="BB108" s="189">
        <f>SUM(BB26:BB107)</f>
        <v>0</v>
      </c>
      <c r="BC108" s="189">
        <f>SUM(BC26:BC107)</f>
        <v>0</v>
      </c>
      <c r="BD108" s="189">
        <f>SUM(BD26:BD107)</f>
        <v>0</v>
      </c>
      <c r="BE108" s="189">
        <f>SUM(BE26:BE107)</f>
        <v>0</v>
      </c>
    </row>
    <row r="109" spans="1:104">
      <c r="A109" s="160" t="s">
        <v>72</v>
      </c>
      <c r="B109" s="161" t="s">
        <v>190</v>
      </c>
      <c r="C109" s="162" t="s">
        <v>191</v>
      </c>
      <c r="D109" s="163"/>
      <c r="E109" s="164"/>
      <c r="F109" s="164"/>
      <c r="G109" s="165"/>
      <c r="H109" s="166"/>
      <c r="I109" s="166"/>
      <c r="O109" s="167">
        <v>1</v>
      </c>
    </row>
    <row r="110" spans="1:104">
      <c r="A110" s="168">
        <v>12</v>
      </c>
      <c r="B110" s="169" t="s">
        <v>192</v>
      </c>
      <c r="C110" s="170" t="s">
        <v>193</v>
      </c>
      <c r="D110" s="171" t="s">
        <v>104</v>
      </c>
      <c r="E110" s="172">
        <v>1.6497999999999999</v>
      </c>
      <c r="F110" s="172">
        <v>0</v>
      </c>
      <c r="G110" s="173">
        <f>E110*F110</f>
        <v>0</v>
      </c>
      <c r="O110" s="167">
        <v>2</v>
      </c>
      <c r="AA110" s="145">
        <v>1</v>
      </c>
      <c r="AB110" s="145">
        <v>1</v>
      </c>
      <c r="AC110" s="145">
        <v>1</v>
      </c>
      <c r="AZ110" s="145">
        <v>1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74">
        <v>1</v>
      </c>
      <c r="CB110" s="174">
        <v>1</v>
      </c>
      <c r="CZ110" s="145">
        <v>2.4534099999999999</v>
      </c>
    </row>
    <row r="111" spans="1:104">
      <c r="A111" s="175"/>
      <c r="B111" s="178"/>
      <c r="C111" s="223" t="s">
        <v>144</v>
      </c>
      <c r="D111" s="224"/>
      <c r="E111" s="179">
        <v>0</v>
      </c>
      <c r="F111" s="180"/>
      <c r="G111" s="181"/>
      <c r="M111" s="177" t="s">
        <v>144</v>
      </c>
      <c r="O111" s="167"/>
    </row>
    <row r="112" spans="1:104">
      <c r="A112" s="175"/>
      <c r="B112" s="178"/>
      <c r="C112" s="223" t="s">
        <v>194</v>
      </c>
      <c r="D112" s="224"/>
      <c r="E112" s="179">
        <v>8.1299999999999997E-2</v>
      </c>
      <c r="F112" s="180"/>
      <c r="G112" s="181"/>
      <c r="M112" s="177" t="s">
        <v>194</v>
      </c>
      <c r="O112" s="167"/>
    </row>
    <row r="113" spans="1:104">
      <c r="A113" s="175"/>
      <c r="B113" s="178"/>
      <c r="C113" s="223" t="s">
        <v>195</v>
      </c>
      <c r="D113" s="224"/>
      <c r="E113" s="179">
        <v>0.16270000000000001</v>
      </c>
      <c r="F113" s="180"/>
      <c r="G113" s="181"/>
      <c r="M113" s="177" t="s">
        <v>195</v>
      </c>
      <c r="O113" s="167"/>
    </row>
    <row r="114" spans="1:104">
      <c r="A114" s="175"/>
      <c r="B114" s="178"/>
      <c r="C114" s="223" t="s">
        <v>196</v>
      </c>
      <c r="D114" s="224"/>
      <c r="E114" s="179">
        <v>0.24399999999999999</v>
      </c>
      <c r="F114" s="180"/>
      <c r="G114" s="181"/>
      <c r="M114" s="177" t="s">
        <v>196</v>
      </c>
      <c r="O114" s="167"/>
    </row>
    <row r="115" spans="1:104">
      <c r="A115" s="175"/>
      <c r="B115" s="178"/>
      <c r="C115" s="223" t="s">
        <v>197</v>
      </c>
      <c r="D115" s="224"/>
      <c r="E115" s="179">
        <v>0.32540000000000002</v>
      </c>
      <c r="F115" s="180"/>
      <c r="G115" s="181"/>
      <c r="M115" s="177" t="s">
        <v>197</v>
      </c>
      <c r="O115" s="167"/>
    </row>
    <row r="116" spans="1:104">
      <c r="A116" s="175"/>
      <c r="B116" s="178"/>
      <c r="C116" s="223" t="s">
        <v>108</v>
      </c>
      <c r="D116" s="224"/>
      <c r="E116" s="179">
        <v>0</v>
      </c>
      <c r="F116" s="180"/>
      <c r="G116" s="181"/>
      <c r="M116" s="177" t="s">
        <v>108</v>
      </c>
      <c r="O116" s="167"/>
    </row>
    <row r="117" spans="1:104">
      <c r="A117" s="175"/>
      <c r="B117" s="178"/>
      <c r="C117" s="223" t="s">
        <v>198</v>
      </c>
      <c r="D117" s="224"/>
      <c r="E117" s="179">
        <v>5.9200000000000003E-2</v>
      </c>
      <c r="F117" s="180"/>
      <c r="G117" s="181"/>
      <c r="M117" s="177" t="s">
        <v>198</v>
      </c>
      <c r="O117" s="167"/>
    </row>
    <row r="118" spans="1:104">
      <c r="A118" s="175"/>
      <c r="B118" s="178"/>
      <c r="C118" s="223" t="s">
        <v>199</v>
      </c>
      <c r="D118" s="224"/>
      <c r="E118" s="179">
        <v>0.1183</v>
      </c>
      <c r="F118" s="180"/>
      <c r="G118" s="181"/>
      <c r="M118" s="177" t="s">
        <v>199</v>
      </c>
      <c r="O118" s="167"/>
    </row>
    <row r="119" spans="1:104">
      <c r="A119" s="175"/>
      <c r="B119" s="178"/>
      <c r="C119" s="223" t="s">
        <v>200</v>
      </c>
      <c r="D119" s="224"/>
      <c r="E119" s="179">
        <v>0.17749999999999999</v>
      </c>
      <c r="F119" s="180"/>
      <c r="G119" s="181"/>
      <c r="M119" s="177" t="s">
        <v>200</v>
      </c>
      <c r="O119" s="167"/>
    </row>
    <row r="120" spans="1:104">
      <c r="A120" s="175"/>
      <c r="B120" s="178"/>
      <c r="C120" s="223" t="s">
        <v>201</v>
      </c>
      <c r="D120" s="224"/>
      <c r="E120" s="179">
        <v>0.48139999999999999</v>
      </c>
      <c r="F120" s="180"/>
      <c r="G120" s="181"/>
      <c r="M120" s="177" t="s">
        <v>201</v>
      </c>
      <c r="O120" s="167"/>
    </row>
    <row r="121" spans="1:104">
      <c r="A121" s="168">
        <v>13</v>
      </c>
      <c r="B121" s="169" t="s">
        <v>202</v>
      </c>
      <c r="C121" s="170" t="s">
        <v>203</v>
      </c>
      <c r="D121" s="171" t="s">
        <v>117</v>
      </c>
      <c r="E121" s="172">
        <v>3.9817</v>
      </c>
      <c r="F121" s="172">
        <v>0</v>
      </c>
      <c r="G121" s="173">
        <f>E121*F121</f>
        <v>0</v>
      </c>
      <c r="O121" s="167">
        <v>2</v>
      </c>
      <c r="AA121" s="145">
        <v>1</v>
      </c>
      <c r="AB121" s="145">
        <v>1</v>
      </c>
      <c r="AC121" s="145">
        <v>1</v>
      </c>
      <c r="AZ121" s="145">
        <v>1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4">
        <v>1</v>
      </c>
      <c r="CB121" s="174">
        <v>1</v>
      </c>
      <c r="CZ121" s="145">
        <v>2.691E-2</v>
      </c>
    </row>
    <row r="122" spans="1:104">
      <c r="A122" s="175"/>
      <c r="B122" s="178"/>
      <c r="C122" s="223" t="s">
        <v>144</v>
      </c>
      <c r="D122" s="224"/>
      <c r="E122" s="179">
        <v>0</v>
      </c>
      <c r="F122" s="180"/>
      <c r="G122" s="181"/>
      <c r="M122" s="177" t="s">
        <v>144</v>
      </c>
      <c r="O122" s="167"/>
    </row>
    <row r="123" spans="1:104">
      <c r="A123" s="175"/>
      <c r="B123" s="178"/>
      <c r="C123" s="223" t="s">
        <v>204</v>
      </c>
      <c r="D123" s="224"/>
      <c r="E123" s="179">
        <v>1.5801000000000001</v>
      </c>
      <c r="F123" s="180"/>
      <c r="G123" s="181"/>
      <c r="M123" s="177" t="s">
        <v>204</v>
      </c>
      <c r="O123" s="167"/>
    </row>
    <row r="124" spans="1:104">
      <c r="A124" s="175"/>
      <c r="B124" s="178"/>
      <c r="C124" s="223" t="s">
        <v>108</v>
      </c>
      <c r="D124" s="224"/>
      <c r="E124" s="179">
        <v>0</v>
      </c>
      <c r="F124" s="180"/>
      <c r="G124" s="181"/>
      <c r="M124" s="177" t="s">
        <v>108</v>
      </c>
      <c r="O124" s="167"/>
    </row>
    <row r="125" spans="1:104">
      <c r="A125" s="175"/>
      <c r="B125" s="178"/>
      <c r="C125" s="223" t="s">
        <v>205</v>
      </c>
      <c r="D125" s="224"/>
      <c r="E125" s="179">
        <v>1.1639999999999999</v>
      </c>
      <c r="F125" s="180"/>
      <c r="G125" s="181"/>
      <c r="M125" s="177" t="s">
        <v>205</v>
      </c>
      <c r="O125" s="167"/>
    </row>
    <row r="126" spans="1:104">
      <c r="A126" s="175"/>
      <c r="B126" s="178"/>
      <c r="C126" s="223" t="s">
        <v>206</v>
      </c>
      <c r="D126" s="224"/>
      <c r="E126" s="179">
        <v>0.64600000000000002</v>
      </c>
      <c r="F126" s="180"/>
      <c r="G126" s="181"/>
      <c r="M126" s="177" t="s">
        <v>206</v>
      </c>
      <c r="O126" s="167"/>
    </row>
    <row r="127" spans="1:104">
      <c r="A127" s="175"/>
      <c r="B127" s="178"/>
      <c r="C127" s="223" t="s">
        <v>207</v>
      </c>
      <c r="D127" s="224"/>
      <c r="E127" s="179">
        <v>0.59160000000000001</v>
      </c>
      <c r="F127" s="180"/>
      <c r="G127" s="181"/>
      <c r="M127" s="177" t="s">
        <v>207</v>
      </c>
      <c r="O127" s="167"/>
    </row>
    <row r="128" spans="1:104" ht="22.5">
      <c r="A128" s="168">
        <v>14</v>
      </c>
      <c r="B128" s="169" t="s">
        <v>208</v>
      </c>
      <c r="C128" s="170" t="s">
        <v>209</v>
      </c>
      <c r="D128" s="171" t="s">
        <v>148</v>
      </c>
      <c r="E128" s="172">
        <v>2.92E-2</v>
      </c>
      <c r="F128" s="172">
        <v>0</v>
      </c>
      <c r="G128" s="173">
        <f>E128*F128</f>
        <v>0</v>
      </c>
      <c r="O128" s="167">
        <v>2</v>
      </c>
      <c r="AA128" s="145">
        <v>1</v>
      </c>
      <c r="AB128" s="145">
        <v>1</v>
      </c>
      <c r="AC128" s="145">
        <v>1</v>
      </c>
      <c r="AZ128" s="145">
        <v>1</v>
      </c>
      <c r="BA128" s="145">
        <f>IF(AZ128=1,G128,0)</f>
        <v>0</v>
      </c>
      <c r="BB128" s="145">
        <f>IF(AZ128=2,G128,0)</f>
        <v>0</v>
      </c>
      <c r="BC128" s="145">
        <f>IF(AZ128=3,G128,0)</f>
        <v>0</v>
      </c>
      <c r="BD128" s="145">
        <f>IF(AZ128=4,G128,0)</f>
        <v>0</v>
      </c>
      <c r="BE128" s="145">
        <f>IF(AZ128=5,G128,0)</f>
        <v>0</v>
      </c>
      <c r="CA128" s="174">
        <v>1</v>
      </c>
      <c r="CB128" s="174">
        <v>1</v>
      </c>
      <c r="CZ128" s="145">
        <v>1.05728</v>
      </c>
    </row>
    <row r="129" spans="1:104">
      <c r="A129" s="175"/>
      <c r="B129" s="178"/>
      <c r="C129" s="223" t="s">
        <v>210</v>
      </c>
      <c r="D129" s="224"/>
      <c r="E129" s="179">
        <v>1.49E-2</v>
      </c>
      <c r="F129" s="180"/>
      <c r="G129" s="181"/>
      <c r="M129" s="177" t="s">
        <v>210</v>
      </c>
      <c r="O129" s="167"/>
    </row>
    <row r="130" spans="1:104">
      <c r="A130" s="175"/>
      <c r="B130" s="178"/>
      <c r="C130" s="223" t="s">
        <v>211</v>
      </c>
      <c r="D130" s="224"/>
      <c r="E130" s="179">
        <v>1.44E-2</v>
      </c>
      <c r="F130" s="180"/>
      <c r="G130" s="181"/>
      <c r="M130" s="177" t="s">
        <v>211</v>
      </c>
      <c r="O130" s="167"/>
    </row>
    <row r="131" spans="1:104">
      <c r="A131" s="182"/>
      <c r="B131" s="183" t="s">
        <v>74</v>
      </c>
      <c r="C131" s="184" t="str">
        <f>CONCATENATE(B109," ",C109)</f>
        <v>4 Vodorovné konstrukce</v>
      </c>
      <c r="D131" s="185"/>
      <c r="E131" s="186"/>
      <c r="F131" s="187"/>
      <c r="G131" s="188">
        <f>SUM(G109:G130)</f>
        <v>0</v>
      </c>
      <c r="O131" s="167">
        <v>4</v>
      </c>
      <c r="BA131" s="189">
        <f>SUM(BA109:BA130)</f>
        <v>0</v>
      </c>
      <c r="BB131" s="189">
        <f>SUM(BB109:BB130)</f>
        <v>0</v>
      </c>
      <c r="BC131" s="189">
        <f>SUM(BC109:BC130)</f>
        <v>0</v>
      </c>
      <c r="BD131" s="189">
        <f>SUM(BD109:BD130)</f>
        <v>0</v>
      </c>
      <c r="BE131" s="189">
        <f>SUM(BE109:BE130)</f>
        <v>0</v>
      </c>
    </row>
    <row r="132" spans="1:104">
      <c r="A132" s="160" t="s">
        <v>72</v>
      </c>
      <c r="B132" s="161" t="s">
        <v>212</v>
      </c>
      <c r="C132" s="162" t="s">
        <v>213</v>
      </c>
      <c r="D132" s="163"/>
      <c r="E132" s="164"/>
      <c r="F132" s="164"/>
      <c r="G132" s="165"/>
      <c r="H132" s="166"/>
      <c r="I132" s="166"/>
      <c r="O132" s="167">
        <v>1</v>
      </c>
    </row>
    <row r="133" spans="1:104">
      <c r="A133" s="168">
        <v>15</v>
      </c>
      <c r="B133" s="169" t="s">
        <v>214</v>
      </c>
      <c r="C133" s="170" t="s">
        <v>215</v>
      </c>
      <c r="D133" s="171" t="s">
        <v>117</v>
      </c>
      <c r="E133" s="172">
        <v>82.5</v>
      </c>
      <c r="F133" s="172">
        <v>0</v>
      </c>
      <c r="G133" s="173">
        <f>E133*F133</f>
        <v>0</v>
      </c>
      <c r="O133" s="167">
        <v>2</v>
      </c>
      <c r="AA133" s="145">
        <v>1</v>
      </c>
      <c r="AB133" s="145">
        <v>1</v>
      </c>
      <c r="AC133" s="145">
        <v>1</v>
      </c>
      <c r="AZ133" s="145">
        <v>1</v>
      </c>
      <c r="BA133" s="145">
        <f>IF(AZ133=1,G133,0)</f>
        <v>0</v>
      </c>
      <c r="BB133" s="145">
        <f>IF(AZ133=2,G133,0)</f>
        <v>0</v>
      </c>
      <c r="BC133" s="145">
        <f>IF(AZ133=3,G133,0)</f>
        <v>0</v>
      </c>
      <c r="BD133" s="145">
        <f>IF(AZ133=4,G133,0)</f>
        <v>0</v>
      </c>
      <c r="BE133" s="145">
        <f>IF(AZ133=5,G133,0)</f>
        <v>0</v>
      </c>
      <c r="CA133" s="174">
        <v>1</v>
      </c>
      <c r="CB133" s="174">
        <v>1</v>
      </c>
      <c r="CZ133" s="145">
        <v>4.0000000000000003E-5</v>
      </c>
    </row>
    <row r="134" spans="1:104">
      <c r="A134" s="168">
        <v>16</v>
      </c>
      <c r="B134" s="169" t="s">
        <v>216</v>
      </c>
      <c r="C134" s="170" t="s">
        <v>217</v>
      </c>
      <c r="D134" s="171" t="s">
        <v>117</v>
      </c>
      <c r="E134" s="172">
        <v>171.46</v>
      </c>
      <c r="F134" s="172">
        <v>0</v>
      </c>
      <c r="G134" s="173">
        <f>E134*F134</f>
        <v>0</v>
      </c>
      <c r="O134" s="167">
        <v>2</v>
      </c>
      <c r="AA134" s="145">
        <v>1</v>
      </c>
      <c r="AB134" s="145">
        <v>1</v>
      </c>
      <c r="AC134" s="145">
        <v>1</v>
      </c>
      <c r="AZ134" s="145">
        <v>1</v>
      </c>
      <c r="BA134" s="145">
        <f>IF(AZ134=1,G134,0)</f>
        <v>0</v>
      </c>
      <c r="BB134" s="145">
        <f>IF(AZ134=2,G134,0)</f>
        <v>0</v>
      </c>
      <c r="BC134" s="145">
        <f>IF(AZ134=3,G134,0)</f>
        <v>0</v>
      </c>
      <c r="BD134" s="145">
        <f>IF(AZ134=4,G134,0)</f>
        <v>0</v>
      </c>
      <c r="BE134" s="145">
        <f>IF(AZ134=5,G134,0)</f>
        <v>0</v>
      </c>
      <c r="CA134" s="174">
        <v>1</v>
      </c>
      <c r="CB134" s="174">
        <v>1</v>
      </c>
      <c r="CZ134" s="145">
        <v>4.6999999999999999E-4</v>
      </c>
    </row>
    <row r="135" spans="1:104">
      <c r="A135" s="175"/>
      <c r="B135" s="178"/>
      <c r="C135" s="223" t="s">
        <v>218</v>
      </c>
      <c r="D135" s="224"/>
      <c r="E135" s="179">
        <v>0</v>
      </c>
      <c r="F135" s="180"/>
      <c r="G135" s="181"/>
      <c r="M135" s="177" t="s">
        <v>218</v>
      </c>
      <c r="O135" s="167"/>
    </row>
    <row r="136" spans="1:104">
      <c r="A136" s="175"/>
      <c r="B136" s="178"/>
      <c r="C136" s="223" t="s">
        <v>219</v>
      </c>
      <c r="D136" s="224"/>
      <c r="E136" s="179">
        <v>0</v>
      </c>
      <c r="F136" s="180"/>
      <c r="G136" s="181"/>
      <c r="M136" s="177" t="s">
        <v>219</v>
      </c>
      <c r="O136" s="167"/>
    </row>
    <row r="137" spans="1:104">
      <c r="A137" s="175"/>
      <c r="B137" s="178"/>
      <c r="C137" s="223" t="s">
        <v>220</v>
      </c>
      <c r="D137" s="224"/>
      <c r="E137" s="179">
        <v>74.03</v>
      </c>
      <c r="F137" s="180"/>
      <c r="G137" s="181"/>
      <c r="M137" s="177" t="s">
        <v>220</v>
      </c>
      <c r="O137" s="167"/>
    </row>
    <row r="138" spans="1:104">
      <c r="A138" s="175"/>
      <c r="B138" s="178"/>
      <c r="C138" s="223" t="s">
        <v>221</v>
      </c>
      <c r="D138" s="224"/>
      <c r="E138" s="179">
        <v>0</v>
      </c>
      <c r="F138" s="180"/>
      <c r="G138" s="181"/>
      <c r="M138" s="177" t="s">
        <v>221</v>
      </c>
      <c r="O138" s="167"/>
    </row>
    <row r="139" spans="1:104">
      <c r="A139" s="175"/>
      <c r="B139" s="178"/>
      <c r="C139" s="223" t="s">
        <v>222</v>
      </c>
      <c r="D139" s="224"/>
      <c r="E139" s="179">
        <v>68.69</v>
      </c>
      <c r="F139" s="180"/>
      <c r="G139" s="181"/>
      <c r="M139" s="177" t="s">
        <v>222</v>
      </c>
      <c r="O139" s="167"/>
    </row>
    <row r="140" spans="1:104">
      <c r="A140" s="175"/>
      <c r="B140" s="178"/>
      <c r="C140" s="223" t="s">
        <v>223</v>
      </c>
      <c r="D140" s="224"/>
      <c r="E140" s="179">
        <v>0</v>
      </c>
      <c r="F140" s="180"/>
      <c r="G140" s="181"/>
      <c r="M140" s="177" t="s">
        <v>223</v>
      </c>
      <c r="O140" s="167"/>
    </row>
    <row r="141" spans="1:104">
      <c r="A141" s="175"/>
      <c r="B141" s="178"/>
      <c r="C141" s="223" t="s">
        <v>224</v>
      </c>
      <c r="D141" s="224"/>
      <c r="E141" s="179">
        <v>16.96</v>
      </c>
      <c r="F141" s="180"/>
      <c r="G141" s="181"/>
      <c r="M141" s="177" t="s">
        <v>224</v>
      </c>
      <c r="O141" s="167"/>
    </row>
    <row r="142" spans="1:104">
      <c r="A142" s="175"/>
      <c r="B142" s="178"/>
      <c r="C142" s="223" t="s">
        <v>225</v>
      </c>
      <c r="D142" s="224"/>
      <c r="E142" s="179">
        <v>0</v>
      </c>
      <c r="F142" s="180"/>
      <c r="G142" s="181"/>
      <c r="M142" s="177" t="s">
        <v>225</v>
      </c>
      <c r="O142" s="167"/>
    </row>
    <row r="143" spans="1:104">
      <c r="A143" s="175"/>
      <c r="B143" s="178"/>
      <c r="C143" s="223" t="s">
        <v>226</v>
      </c>
      <c r="D143" s="224"/>
      <c r="E143" s="179">
        <v>3.9</v>
      </c>
      <c r="F143" s="180"/>
      <c r="G143" s="181"/>
      <c r="M143" s="177" t="s">
        <v>226</v>
      </c>
      <c r="O143" s="167"/>
    </row>
    <row r="144" spans="1:104">
      <c r="A144" s="175"/>
      <c r="B144" s="178"/>
      <c r="C144" s="223" t="s">
        <v>227</v>
      </c>
      <c r="D144" s="224"/>
      <c r="E144" s="179">
        <v>0</v>
      </c>
      <c r="F144" s="180"/>
      <c r="G144" s="181"/>
      <c r="M144" s="177" t="s">
        <v>227</v>
      </c>
      <c r="O144" s="167"/>
    </row>
    <row r="145" spans="1:104">
      <c r="A145" s="175"/>
      <c r="B145" s="178"/>
      <c r="C145" s="223" t="s">
        <v>228</v>
      </c>
      <c r="D145" s="224"/>
      <c r="E145" s="179">
        <v>7.88</v>
      </c>
      <c r="F145" s="180"/>
      <c r="G145" s="181"/>
      <c r="M145" s="177" t="s">
        <v>228</v>
      </c>
      <c r="O145" s="167"/>
    </row>
    <row r="146" spans="1:104">
      <c r="A146" s="168">
        <v>17</v>
      </c>
      <c r="B146" s="169" t="s">
        <v>229</v>
      </c>
      <c r="C146" s="170" t="s">
        <v>230</v>
      </c>
      <c r="D146" s="171" t="s">
        <v>117</v>
      </c>
      <c r="E146" s="172">
        <v>171.46</v>
      </c>
      <c r="F146" s="172">
        <v>0</v>
      </c>
      <c r="G146" s="173">
        <f>E146*F146</f>
        <v>0</v>
      </c>
      <c r="O146" s="167">
        <v>2</v>
      </c>
      <c r="AA146" s="145">
        <v>1</v>
      </c>
      <c r="AB146" s="145">
        <v>1</v>
      </c>
      <c r="AC146" s="145">
        <v>1</v>
      </c>
      <c r="AZ146" s="145">
        <v>1</v>
      </c>
      <c r="BA146" s="145">
        <f>IF(AZ146=1,G146,0)</f>
        <v>0</v>
      </c>
      <c r="BB146" s="145">
        <f>IF(AZ146=2,G146,0)</f>
        <v>0</v>
      </c>
      <c r="BC146" s="145">
        <f>IF(AZ146=3,G146,0)</f>
        <v>0</v>
      </c>
      <c r="BD146" s="145">
        <f>IF(AZ146=4,G146,0)</f>
        <v>0</v>
      </c>
      <c r="BE146" s="145">
        <f>IF(AZ146=5,G146,0)</f>
        <v>0</v>
      </c>
      <c r="CA146" s="174">
        <v>1</v>
      </c>
      <c r="CB146" s="174">
        <v>1</v>
      </c>
      <c r="CZ146" s="145">
        <v>7.6800000000000002E-3</v>
      </c>
    </row>
    <row r="147" spans="1:104">
      <c r="A147" s="168">
        <v>18</v>
      </c>
      <c r="B147" s="169" t="s">
        <v>231</v>
      </c>
      <c r="C147" s="170" t="s">
        <v>232</v>
      </c>
      <c r="D147" s="171" t="s">
        <v>117</v>
      </c>
      <c r="E147" s="172">
        <v>1133.8178</v>
      </c>
      <c r="F147" s="172">
        <v>0</v>
      </c>
      <c r="G147" s="173">
        <f>E147*F147</f>
        <v>0</v>
      </c>
      <c r="O147" s="167">
        <v>2</v>
      </c>
      <c r="AA147" s="145">
        <v>1</v>
      </c>
      <c r="AB147" s="145">
        <v>1</v>
      </c>
      <c r="AC147" s="145">
        <v>1</v>
      </c>
      <c r="AZ147" s="145">
        <v>1</v>
      </c>
      <c r="BA147" s="145">
        <f>IF(AZ147=1,G147,0)</f>
        <v>0</v>
      </c>
      <c r="BB147" s="145">
        <f>IF(AZ147=2,G147,0)</f>
        <v>0</v>
      </c>
      <c r="BC147" s="145">
        <f>IF(AZ147=3,G147,0)</f>
        <v>0</v>
      </c>
      <c r="BD147" s="145">
        <f>IF(AZ147=4,G147,0)</f>
        <v>0</v>
      </c>
      <c r="BE147" s="145">
        <f>IF(AZ147=5,G147,0)</f>
        <v>0</v>
      </c>
      <c r="CA147" s="174">
        <v>1</v>
      </c>
      <c r="CB147" s="174">
        <v>1</v>
      </c>
      <c r="CZ147" s="145">
        <v>4.6999999999999999E-4</v>
      </c>
    </row>
    <row r="148" spans="1:104">
      <c r="A148" s="175"/>
      <c r="B148" s="178"/>
      <c r="C148" s="223" t="s">
        <v>233</v>
      </c>
      <c r="D148" s="224"/>
      <c r="E148" s="179">
        <v>0</v>
      </c>
      <c r="F148" s="180"/>
      <c r="G148" s="181"/>
      <c r="M148" s="177" t="s">
        <v>233</v>
      </c>
      <c r="O148" s="167"/>
    </row>
    <row r="149" spans="1:104">
      <c r="A149" s="175"/>
      <c r="B149" s="178"/>
      <c r="C149" s="223" t="s">
        <v>219</v>
      </c>
      <c r="D149" s="224"/>
      <c r="E149" s="179">
        <v>0</v>
      </c>
      <c r="F149" s="180"/>
      <c r="G149" s="181"/>
      <c r="M149" s="177" t="s">
        <v>219</v>
      </c>
      <c r="O149" s="167"/>
    </row>
    <row r="150" spans="1:104">
      <c r="A150" s="175"/>
      <c r="B150" s="178"/>
      <c r="C150" s="223" t="s">
        <v>234</v>
      </c>
      <c r="D150" s="224"/>
      <c r="E150" s="179">
        <v>26.638999999999999</v>
      </c>
      <c r="F150" s="180"/>
      <c r="G150" s="181"/>
      <c r="M150" s="177" t="s">
        <v>234</v>
      </c>
      <c r="O150" s="167"/>
    </row>
    <row r="151" spans="1:104">
      <c r="A151" s="175"/>
      <c r="B151" s="178"/>
      <c r="C151" s="223" t="s">
        <v>235</v>
      </c>
      <c r="D151" s="224"/>
      <c r="E151" s="179">
        <v>98.513999999999996</v>
      </c>
      <c r="F151" s="180"/>
      <c r="G151" s="181"/>
      <c r="M151" s="177" t="s">
        <v>235</v>
      </c>
      <c r="O151" s="167"/>
    </row>
    <row r="152" spans="1:104">
      <c r="A152" s="175"/>
      <c r="B152" s="178"/>
      <c r="C152" s="223" t="s">
        <v>144</v>
      </c>
      <c r="D152" s="224"/>
      <c r="E152" s="179">
        <v>0</v>
      </c>
      <c r="F152" s="180"/>
      <c r="G152" s="181"/>
      <c r="M152" s="177" t="s">
        <v>144</v>
      </c>
      <c r="O152" s="167"/>
    </row>
    <row r="153" spans="1:104">
      <c r="A153" s="175"/>
      <c r="B153" s="178"/>
      <c r="C153" s="223" t="s">
        <v>236</v>
      </c>
      <c r="D153" s="224"/>
      <c r="E153" s="179">
        <v>84.46</v>
      </c>
      <c r="F153" s="180"/>
      <c r="G153" s="181"/>
      <c r="M153" s="177" t="s">
        <v>236</v>
      </c>
      <c r="O153" s="167"/>
    </row>
    <row r="154" spans="1:104">
      <c r="A154" s="175"/>
      <c r="B154" s="178"/>
      <c r="C154" s="223" t="s">
        <v>237</v>
      </c>
      <c r="D154" s="224"/>
      <c r="E154" s="179">
        <v>-11.72</v>
      </c>
      <c r="F154" s="180"/>
      <c r="G154" s="181"/>
      <c r="M154" s="177" t="s">
        <v>237</v>
      </c>
      <c r="O154" s="167"/>
    </row>
    <row r="155" spans="1:104">
      <c r="A155" s="175"/>
      <c r="B155" s="178"/>
      <c r="C155" s="223" t="s">
        <v>238</v>
      </c>
      <c r="D155" s="224"/>
      <c r="E155" s="179">
        <v>0</v>
      </c>
      <c r="F155" s="180"/>
      <c r="G155" s="181"/>
      <c r="M155" s="177" t="s">
        <v>238</v>
      </c>
      <c r="O155" s="167"/>
    </row>
    <row r="156" spans="1:104">
      <c r="A156" s="175"/>
      <c r="B156" s="178"/>
      <c r="C156" s="223" t="s">
        <v>239</v>
      </c>
      <c r="D156" s="224"/>
      <c r="E156" s="179">
        <v>118.08</v>
      </c>
      <c r="F156" s="180"/>
      <c r="G156" s="181"/>
      <c r="M156" s="177" t="s">
        <v>239</v>
      </c>
      <c r="O156" s="167"/>
    </row>
    <row r="157" spans="1:104">
      <c r="A157" s="175"/>
      <c r="B157" s="178"/>
      <c r="C157" s="223" t="s">
        <v>240</v>
      </c>
      <c r="D157" s="224"/>
      <c r="E157" s="179">
        <v>-24.64</v>
      </c>
      <c r="F157" s="180"/>
      <c r="G157" s="181"/>
      <c r="M157" s="177" t="s">
        <v>240</v>
      </c>
      <c r="O157" s="167"/>
    </row>
    <row r="158" spans="1:104">
      <c r="A158" s="175"/>
      <c r="B158" s="178"/>
      <c r="C158" s="223" t="s">
        <v>221</v>
      </c>
      <c r="D158" s="224"/>
      <c r="E158" s="179">
        <v>0</v>
      </c>
      <c r="F158" s="180"/>
      <c r="G158" s="181"/>
      <c r="M158" s="177" t="s">
        <v>221</v>
      </c>
      <c r="O158" s="167"/>
    </row>
    <row r="159" spans="1:104" ht="22.5">
      <c r="A159" s="175"/>
      <c r="B159" s="178"/>
      <c r="C159" s="223" t="s">
        <v>241</v>
      </c>
      <c r="D159" s="224"/>
      <c r="E159" s="179">
        <v>94.527600000000007</v>
      </c>
      <c r="F159" s="180"/>
      <c r="G159" s="181"/>
      <c r="M159" s="177" t="s">
        <v>241</v>
      </c>
      <c r="O159" s="167"/>
    </row>
    <row r="160" spans="1:104">
      <c r="A160" s="175"/>
      <c r="B160" s="178"/>
      <c r="C160" s="223" t="s">
        <v>242</v>
      </c>
      <c r="D160" s="224"/>
      <c r="E160" s="179">
        <v>0</v>
      </c>
      <c r="F160" s="180"/>
      <c r="G160" s="181"/>
      <c r="M160" s="177" t="s">
        <v>242</v>
      </c>
      <c r="O160" s="167"/>
    </row>
    <row r="161" spans="1:15">
      <c r="A161" s="175"/>
      <c r="B161" s="178"/>
      <c r="C161" s="223" t="s">
        <v>243</v>
      </c>
      <c r="D161" s="224"/>
      <c r="E161" s="179">
        <v>77.263999999999996</v>
      </c>
      <c r="F161" s="180"/>
      <c r="G161" s="181"/>
      <c r="M161" s="177" t="s">
        <v>243</v>
      </c>
      <c r="O161" s="167"/>
    </row>
    <row r="162" spans="1:15">
      <c r="A162" s="175"/>
      <c r="B162" s="178"/>
      <c r="C162" s="223" t="s">
        <v>108</v>
      </c>
      <c r="D162" s="224"/>
      <c r="E162" s="179">
        <v>0</v>
      </c>
      <c r="F162" s="180"/>
      <c r="G162" s="181"/>
      <c r="M162" s="177" t="s">
        <v>108</v>
      </c>
      <c r="O162" s="167"/>
    </row>
    <row r="163" spans="1:15">
      <c r="A163" s="175"/>
      <c r="B163" s="178"/>
      <c r="C163" s="223" t="s">
        <v>244</v>
      </c>
      <c r="D163" s="224"/>
      <c r="E163" s="179">
        <v>82.891000000000005</v>
      </c>
      <c r="F163" s="180"/>
      <c r="G163" s="181"/>
      <c r="M163" s="177" t="s">
        <v>244</v>
      </c>
      <c r="O163" s="167"/>
    </row>
    <row r="164" spans="1:15">
      <c r="A164" s="175"/>
      <c r="B164" s="178"/>
      <c r="C164" s="223" t="s">
        <v>245</v>
      </c>
      <c r="D164" s="224"/>
      <c r="E164" s="179">
        <v>0</v>
      </c>
      <c r="F164" s="180"/>
      <c r="G164" s="181"/>
      <c r="M164" s="177" t="s">
        <v>245</v>
      </c>
      <c r="O164" s="167"/>
    </row>
    <row r="165" spans="1:15">
      <c r="A165" s="175"/>
      <c r="B165" s="178"/>
      <c r="C165" s="223" t="s">
        <v>246</v>
      </c>
      <c r="D165" s="224"/>
      <c r="E165" s="179">
        <v>16.666</v>
      </c>
      <c r="F165" s="180"/>
      <c r="G165" s="181"/>
      <c r="M165" s="177" t="s">
        <v>246</v>
      </c>
      <c r="O165" s="167"/>
    </row>
    <row r="166" spans="1:15">
      <c r="A166" s="175"/>
      <c r="B166" s="178"/>
      <c r="C166" s="223" t="s">
        <v>223</v>
      </c>
      <c r="D166" s="224"/>
      <c r="E166" s="179">
        <v>0</v>
      </c>
      <c r="F166" s="180"/>
      <c r="G166" s="181"/>
      <c r="M166" s="177" t="s">
        <v>223</v>
      </c>
      <c r="O166" s="167"/>
    </row>
    <row r="167" spans="1:15">
      <c r="A167" s="175"/>
      <c r="B167" s="178"/>
      <c r="C167" s="223" t="s">
        <v>247</v>
      </c>
      <c r="D167" s="224"/>
      <c r="E167" s="179">
        <v>56.459600000000002</v>
      </c>
      <c r="F167" s="180"/>
      <c r="G167" s="181"/>
      <c r="M167" s="177" t="s">
        <v>247</v>
      </c>
      <c r="O167" s="167"/>
    </row>
    <row r="168" spans="1:15">
      <c r="A168" s="175"/>
      <c r="B168" s="178"/>
      <c r="C168" s="223" t="s">
        <v>166</v>
      </c>
      <c r="D168" s="224"/>
      <c r="E168" s="179">
        <v>0</v>
      </c>
      <c r="F168" s="180"/>
      <c r="G168" s="181"/>
      <c r="M168" s="177" t="s">
        <v>166</v>
      </c>
      <c r="O168" s="167"/>
    </row>
    <row r="169" spans="1:15">
      <c r="A169" s="175"/>
      <c r="B169" s="178"/>
      <c r="C169" s="223" t="s">
        <v>248</v>
      </c>
      <c r="D169" s="224"/>
      <c r="E169" s="179">
        <v>25.413</v>
      </c>
      <c r="F169" s="180"/>
      <c r="G169" s="181"/>
      <c r="M169" s="177" t="s">
        <v>248</v>
      </c>
      <c r="O169" s="167"/>
    </row>
    <row r="170" spans="1:15">
      <c r="A170" s="175"/>
      <c r="B170" s="178"/>
      <c r="C170" s="223" t="s">
        <v>249</v>
      </c>
      <c r="D170" s="224"/>
      <c r="E170" s="179">
        <v>0</v>
      </c>
      <c r="F170" s="180"/>
      <c r="G170" s="181"/>
      <c r="M170" s="177" t="s">
        <v>249</v>
      </c>
      <c r="O170" s="167"/>
    </row>
    <row r="171" spans="1:15">
      <c r="A171" s="175"/>
      <c r="B171" s="178"/>
      <c r="C171" s="223" t="s">
        <v>250</v>
      </c>
      <c r="D171" s="224"/>
      <c r="E171" s="179">
        <v>19.463999999999999</v>
      </c>
      <c r="F171" s="180"/>
      <c r="G171" s="181"/>
      <c r="M171" s="177" t="s">
        <v>250</v>
      </c>
      <c r="O171" s="167"/>
    </row>
    <row r="172" spans="1:15">
      <c r="A172" s="175"/>
      <c r="B172" s="178"/>
      <c r="C172" s="223" t="s">
        <v>225</v>
      </c>
      <c r="D172" s="224"/>
      <c r="E172" s="179">
        <v>0</v>
      </c>
      <c r="F172" s="180"/>
      <c r="G172" s="181"/>
      <c r="M172" s="177" t="s">
        <v>225</v>
      </c>
      <c r="O172" s="167"/>
    </row>
    <row r="173" spans="1:15">
      <c r="A173" s="175"/>
      <c r="B173" s="178"/>
      <c r="C173" s="223" t="s">
        <v>251</v>
      </c>
      <c r="D173" s="224"/>
      <c r="E173" s="179">
        <v>72.831599999999995</v>
      </c>
      <c r="F173" s="180"/>
      <c r="G173" s="181"/>
      <c r="M173" s="177" t="s">
        <v>251</v>
      </c>
      <c r="O173" s="167"/>
    </row>
    <row r="174" spans="1:15">
      <c r="A174" s="175"/>
      <c r="B174" s="178"/>
      <c r="C174" s="223" t="s">
        <v>252</v>
      </c>
      <c r="D174" s="224"/>
      <c r="E174" s="179">
        <v>0</v>
      </c>
      <c r="F174" s="180"/>
      <c r="G174" s="181"/>
      <c r="M174" s="177" t="s">
        <v>252</v>
      </c>
      <c r="O174" s="167"/>
    </row>
    <row r="175" spans="1:15">
      <c r="A175" s="175"/>
      <c r="B175" s="178"/>
      <c r="C175" s="223" t="s">
        <v>253</v>
      </c>
      <c r="D175" s="224"/>
      <c r="E175" s="179">
        <v>63.83</v>
      </c>
      <c r="F175" s="180"/>
      <c r="G175" s="181"/>
      <c r="M175" s="177" t="s">
        <v>253</v>
      </c>
      <c r="O175" s="167"/>
    </row>
    <row r="176" spans="1:15">
      <c r="A176" s="175"/>
      <c r="B176" s="178"/>
      <c r="C176" s="223" t="s">
        <v>254</v>
      </c>
      <c r="D176" s="224"/>
      <c r="E176" s="179">
        <v>0</v>
      </c>
      <c r="F176" s="180"/>
      <c r="G176" s="181"/>
      <c r="M176" s="177" t="s">
        <v>254</v>
      </c>
      <c r="O176" s="167"/>
    </row>
    <row r="177" spans="1:15">
      <c r="A177" s="175"/>
      <c r="B177" s="178"/>
      <c r="C177" s="223" t="s">
        <v>255</v>
      </c>
      <c r="D177" s="224"/>
      <c r="E177" s="179">
        <v>54.93</v>
      </c>
      <c r="F177" s="180"/>
      <c r="G177" s="181"/>
      <c r="M177" s="177" t="s">
        <v>255</v>
      </c>
      <c r="O177" s="167"/>
    </row>
    <row r="178" spans="1:15">
      <c r="A178" s="175"/>
      <c r="B178" s="178"/>
      <c r="C178" s="223" t="s">
        <v>256</v>
      </c>
      <c r="D178" s="224"/>
      <c r="E178" s="179">
        <v>0</v>
      </c>
      <c r="F178" s="180"/>
      <c r="G178" s="181"/>
      <c r="M178" s="177" t="s">
        <v>256</v>
      </c>
      <c r="O178" s="167"/>
    </row>
    <row r="179" spans="1:15">
      <c r="A179" s="175"/>
      <c r="B179" s="178"/>
      <c r="C179" s="223" t="s">
        <v>257</v>
      </c>
      <c r="D179" s="224"/>
      <c r="E179" s="179">
        <v>120.456</v>
      </c>
      <c r="F179" s="180"/>
      <c r="G179" s="181"/>
      <c r="M179" s="177" t="s">
        <v>257</v>
      </c>
      <c r="O179" s="167"/>
    </row>
    <row r="180" spans="1:15">
      <c r="A180" s="175"/>
      <c r="B180" s="178"/>
      <c r="C180" s="223" t="s">
        <v>258</v>
      </c>
      <c r="D180" s="224"/>
      <c r="E180" s="179">
        <v>-15.009</v>
      </c>
      <c r="F180" s="180"/>
      <c r="G180" s="181"/>
      <c r="M180" s="177" t="s">
        <v>258</v>
      </c>
      <c r="O180" s="167"/>
    </row>
    <row r="181" spans="1:15">
      <c r="A181" s="175"/>
      <c r="B181" s="178"/>
      <c r="C181" s="223" t="s">
        <v>259</v>
      </c>
      <c r="D181" s="224"/>
      <c r="E181" s="179">
        <v>0</v>
      </c>
      <c r="F181" s="180"/>
      <c r="G181" s="181"/>
      <c r="M181" s="177" t="s">
        <v>259</v>
      </c>
      <c r="O181" s="167"/>
    </row>
    <row r="182" spans="1:15">
      <c r="A182" s="175"/>
      <c r="B182" s="178"/>
      <c r="C182" s="223" t="s">
        <v>260</v>
      </c>
      <c r="D182" s="224"/>
      <c r="E182" s="179">
        <v>33.264000000000003</v>
      </c>
      <c r="F182" s="180"/>
      <c r="G182" s="181"/>
      <c r="M182" s="177" t="s">
        <v>260</v>
      </c>
      <c r="O182" s="167"/>
    </row>
    <row r="183" spans="1:15">
      <c r="A183" s="175"/>
      <c r="B183" s="178"/>
      <c r="C183" s="223" t="s">
        <v>261</v>
      </c>
      <c r="D183" s="224"/>
      <c r="E183" s="179">
        <v>0</v>
      </c>
      <c r="F183" s="180"/>
      <c r="G183" s="181"/>
      <c r="M183" s="177" t="s">
        <v>261</v>
      </c>
      <c r="O183" s="167"/>
    </row>
    <row r="184" spans="1:15">
      <c r="A184" s="175"/>
      <c r="B184" s="178"/>
      <c r="C184" s="223" t="s">
        <v>262</v>
      </c>
      <c r="D184" s="224"/>
      <c r="E184" s="179">
        <v>2.9220000000000002</v>
      </c>
      <c r="F184" s="180"/>
      <c r="G184" s="181"/>
      <c r="M184" s="177" t="s">
        <v>262</v>
      </c>
      <c r="O184" s="167"/>
    </row>
    <row r="185" spans="1:15">
      <c r="A185" s="175"/>
      <c r="B185" s="178"/>
      <c r="C185" s="223" t="s">
        <v>158</v>
      </c>
      <c r="D185" s="224"/>
      <c r="E185" s="179">
        <v>0</v>
      </c>
      <c r="F185" s="180"/>
      <c r="G185" s="181"/>
      <c r="M185" s="177" t="s">
        <v>158</v>
      </c>
      <c r="O185" s="167"/>
    </row>
    <row r="186" spans="1:15">
      <c r="A186" s="175"/>
      <c r="B186" s="178"/>
      <c r="C186" s="223" t="s">
        <v>263</v>
      </c>
      <c r="D186" s="224"/>
      <c r="E186" s="179">
        <v>5.04</v>
      </c>
      <c r="F186" s="180"/>
      <c r="G186" s="181"/>
      <c r="M186" s="177" t="s">
        <v>263</v>
      </c>
      <c r="O186" s="167"/>
    </row>
    <row r="187" spans="1:15">
      <c r="A187" s="175"/>
      <c r="B187" s="178"/>
      <c r="C187" s="223" t="s">
        <v>227</v>
      </c>
      <c r="D187" s="224"/>
      <c r="E187" s="179">
        <v>0</v>
      </c>
      <c r="F187" s="180"/>
      <c r="G187" s="181"/>
      <c r="M187" s="177" t="s">
        <v>227</v>
      </c>
      <c r="O187" s="167"/>
    </row>
    <row r="188" spans="1:15">
      <c r="A188" s="175"/>
      <c r="B188" s="178"/>
      <c r="C188" s="223" t="s">
        <v>264</v>
      </c>
      <c r="D188" s="224"/>
      <c r="E188" s="179">
        <v>6.4109999999999996</v>
      </c>
      <c r="F188" s="180"/>
      <c r="G188" s="181"/>
      <c r="M188" s="177" t="s">
        <v>264</v>
      </c>
      <c r="O188" s="167"/>
    </row>
    <row r="189" spans="1:15">
      <c r="A189" s="175"/>
      <c r="B189" s="178"/>
      <c r="C189" s="223" t="s">
        <v>106</v>
      </c>
      <c r="D189" s="224"/>
      <c r="E189" s="179">
        <v>0</v>
      </c>
      <c r="F189" s="180"/>
      <c r="G189" s="181"/>
      <c r="M189" s="177" t="s">
        <v>106</v>
      </c>
      <c r="O189" s="167"/>
    </row>
    <row r="190" spans="1:15">
      <c r="A190" s="175"/>
      <c r="B190" s="178"/>
      <c r="C190" s="223" t="s">
        <v>265</v>
      </c>
      <c r="D190" s="224"/>
      <c r="E190" s="179">
        <v>43.820999999999998</v>
      </c>
      <c r="F190" s="180"/>
      <c r="G190" s="181"/>
      <c r="M190" s="177" t="s">
        <v>265</v>
      </c>
      <c r="O190" s="167"/>
    </row>
    <row r="191" spans="1:15">
      <c r="A191" s="175"/>
      <c r="B191" s="178"/>
      <c r="C191" s="223" t="s">
        <v>111</v>
      </c>
      <c r="D191" s="224"/>
      <c r="E191" s="179">
        <v>0</v>
      </c>
      <c r="F191" s="180"/>
      <c r="G191" s="181"/>
      <c r="M191" s="177" t="s">
        <v>111</v>
      </c>
      <c r="O191" s="167"/>
    </row>
    <row r="192" spans="1:15">
      <c r="A192" s="175"/>
      <c r="B192" s="178"/>
      <c r="C192" s="223" t="s">
        <v>266</v>
      </c>
      <c r="D192" s="224"/>
      <c r="E192" s="179">
        <v>77.031000000000006</v>
      </c>
      <c r="F192" s="180"/>
      <c r="G192" s="181"/>
      <c r="M192" s="177" t="s">
        <v>266</v>
      </c>
      <c r="O192" s="167"/>
    </row>
    <row r="193" spans="1:104">
      <c r="A193" s="175"/>
      <c r="B193" s="178"/>
      <c r="C193" s="223" t="s">
        <v>161</v>
      </c>
      <c r="D193" s="224"/>
      <c r="E193" s="179">
        <v>0</v>
      </c>
      <c r="F193" s="180"/>
      <c r="G193" s="181"/>
      <c r="M193" s="177" t="s">
        <v>161</v>
      </c>
      <c r="O193" s="167"/>
    </row>
    <row r="194" spans="1:104">
      <c r="A194" s="175"/>
      <c r="B194" s="178"/>
      <c r="C194" s="223" t="s">
        <v>267</v>
      </c>
      <c r="D194" s="224"/>
      <c r="E194" s="179">
        <v>4.2720000000000002</v>
      </c>
      <c r="F194" s="180"/>
      <c r="G194" s="181"/>
      <c r="M194" s="177" t="s">
        <v>267</v>
      </c>
      <c r="O194" s="167"/>
    </row>
    <row r="195" spans="1:104">
      <c r="A195" s="168">
        <v>19</v>
      </c>
      <c r="B195" s="169" t="s">
        <v>268</v>
      </c>
      <c r="C195" s="170" t="s">
        <v>269</v>
      </c>
      <c r="D195" s="171" t="s">
        <v>117</v>
      </c>
      <c r="E195" s="172">
        <v>882.04240000000004</v>
      </c>
      <c r="F195" s="172">
        <v>0</v>
      </c>
      <c r="G195" s="173">
        <f>E195*F195</f>
        <v>0</v>
      </c>
      <c r="O195" s="167">
        <v>2</v>
      </c>
      <c r="AA195" s="145">
        <v>1</v>
      </c>
      <c r="AB195" s="145">
        <v>1</v>
      </c>
      <c r="AC195" s="145">
        <v>1</v>
      </c>
      <c r="AZ195" s="145">
        <v>1</v>
      </c>
      <c r="BA195" s="145">
        <f>IF(AZ195=1,G195,0)</f>
        <v>0</v>
      </c>
      <c r="BB195" s="145">
        <f>IF(AZ195=2,G195,0)</f>
        <v>0</v>
      </c>
      <c r="BC195" s="145">
        <f>IF(AZ195=3,G195,0)</f>
        <v>0</v>
      </c>
      <c r="BD195" s="145">
        <f>IF(AZ195=4,G195,0)</f>
        <v>0</v>
      </c>
      <c r="BE195" s="145">
        <f>IF(AZ195=5,G195,0)</f>
        <v>0</v>
      </c>
      <c r="CA195" s="174">
        <v>1</v>
      </c>
      <c r="CB195" s="174">
        <v>1</v>
      </c>
      <c r="CZ195" s="145">
        <v>9.4199999999999996E-3</v>
      </c>
    </row>
    <row r="196" spans="1:104">
      <c r="A196" s="175"/>
      <c r="B196" s="178"/>
      <c r="C196" s="223" t="s">
        <v>105</v>
      </c>
      <c r="D196" s="224"/>
      <c r="E196" s="179">
        <v>0</v>
      </c>
      <c r="F196" s="180"/>
      <c r="G196" s="181"/>
      <c r="M196" s="177" t="s">
        <v>105</v>
      </c>
      <c r="O196" s="167"/>
    </row>
    <row r="197" spans="1:104">
      <c r="A197" s="175"/>
      <c r="B197" s="178"/>
      <c r="C197" s="223" t="s">
        <v>106</v>
      </c>
      <c r="D197" s="224"/>
      <c r="E197" s="179">
        <v>0</v>
      </c>
      <c r="F197" s="180"/>
      <c r="G197" s="181"/>
      <c r="M197" s="177" t="s">
        <v>106</v>
      </c>
      <c r="O197" s="167"/>
    </row>
    <row r="198" spans="1:104">
      <c r="A198" s="175"/>
      <c r="B198" s="178"/>
      <c r="C198" s="223" t="s">
        <v>270</v>
      </c>
      <c r="D198" s="224"/>
      <c r="E198" s="179">
        <v>7.2</v>
      </c>
      <c r="F198" s="180"/>
      <c r="G198" s="181"/>
      <c r="M198" s="177" t="s">
        <v>270</v>
      </c>
      <c r="O198" s="167"/>
    </row>
    <row r="199" spans="1:104">
      <c r="A199" s="175"/>
      <c r="B199" s="178"/>
      <c r="C199" s="223" t="s">
        <v>108</v>
      </c>
      <c r="D199" s="224"/>
      <c r="E199" s="179">
        <v>0</v>
      </c>
      <c r="F199" s="180"/>
      <c r="G199" s="181"/>
      <c r="M199" s="177" t="s">
        <v>108</v>
      </c>
      <c r="O199" s="167"/>
    </row>
    <row r="200" spans="1:104">
      <c r="A200" s="175"/>
      <c r="B200" s="178"/>
      <c r="C200" s="223" t="s">
        <v>271</v>
      </c>
      <c r="D200" s="224"/>
      <c r="E200" s="179">
        <v>4</v>
      </c>
      <c r="F200" s="180"/>
      <c r="G200" s="181"/>
      <c r="M200" s="177" t="s">
        <v>271</v>
      </c>
      <c r="O200" s="167"/>
    </row>
    <row r="201" spans="1:104">
      <c r="A201" s="175"/>
      <c r="B201" s="178"/>
      <c r="C201" s="223" t="s">
        <v>111</v>
      </c>
      <c r="D201" s="224"/>
      <c r="E201" s="179">
        <v>0</v>
      </c>
      <c r="F201" s="180"/>
      <c r="G201" s="181"/>
      <c r="M201" s="177" t="s">
        <v>111</v>
      </c>
      <c r="O201" s="167"/>
    </row>
    <row r="202" spans="1:104">
      <c r="A202" s="175"/>
      <c r="B202" s="178"/>
      <c r="C202" s="223" t="s">
        <v>272</v>
      </c>
      <c r="D202" s="224"/>
      <c r="E202" s="179">
        <v>3.15</v>
      </c>
      <c r="F202" s="180"/>
      <c r="G202" s="181"/>
      <c r="M202" s="177" t="s">
        <v>272</v>
      </c>
      <c r="O202" s="167"/>
    </row>
    <row r="203" spans="1:104">
      <c r="A203" s="175"/>
      <c r="B203" s="178"/>
      <c r="C203" s="223" t="s">
        <v>113</v>
      </c>
      <c r="D203" s="224"/>
      <c r="E203" s="179">
        <v>0</v>
      </c>
      <c r="F203" s="180"/>
      <c r="G203" s="181"/>
      <c r="M203" s="177" t="s">
        <v>113</v>
      </c>
      <c r="O203" s="167"/>
    </row>
    <row r="204" spans="1:104">
      <c r="A204" s="175"/>
      <c r="B204" s="178"/>
      <c r="C204" s="223" t="s">
        <v>114</v>
      </c>
      <c r="D204" s="224"/>
      <c r="E204" s="179">
        <v>0.45</v>
      </c>
      <c r="F204" s="180"/>
      <c r="G204" s="181"/>
      <c r="M204" s="177" t="s">
        <v>114</v>
      </c>
      <c r="O204" s="167"/>
    </row>
    <row r="205" spans="1:104">
      <c r="A205" s="175"/>
      <c r="B205" s="178"/>
      <c r="C205" s="223" t="s">
        <v>170</v>
      </c>
      <c r="D205" s="224"/>
      <c r="E205" s="179">
        <v>0</v>
      </c>
      <c r="F205" s="180"/>
      <c r="G205" s="181"/>
      <c r="M205" s="177" t="s">
        <v>170</v>
      </c>
      <c r="O205" s="167"/>
    </row>
    <row r="206" spans="1:104">
      <c r="A206" s="175"/>
      <c r="B206" s="178"/>
      <c r="C206" s="223" t="s">
        <v>171</v>
      </c>
      <c r="D206" s="224"/>
      <c r="E206" s="179">
        <v>5.2</v>
      </c>
      <c r="F206" s="180"/>
      <c r="G206" s="181"/>
      <c r="M206" s="177" t="s">
        <v>171</v>
      </c>
      <c r="O206" s="167"/>
    </row>
    <row r="207" spans="1:104">
      <c r="A207" s="175"/>
      <c r="B207" s="178"/>
      <c r="C207" s="223" t="s">
        <v>172</v>
      </c>
      <c r="D207" s="224"/>
      <c r="E207" s="179">
        <v>4.5</v>
      </c>
      <c r="F207" s="180"/>
      <c r="G207" s="181"/>
      <c r="M207" s="177" t="s">
        <v>172</v>
      </c>
      <c r="O207" s="167"/>
    </row>
    <row r="208" spans="1:104">
      <c r="A208" s="175"/>
      <c r="B208" s="178"/>
      <c r="C208" s="223" t="s">
        <v>173</v>
      </c>
      <c r="D208" s="224"/>
      <c r="E208" s="179">
        <v>3.6</v>
      </c>
      <c r="F208" s="180"/>
      <c r="G208" s="181"/>
      <c r="M208" s="177" t="s">
        <v>173</v>
      </c>
      <c r="O208" s="167"/>
    </row>
    <row r="209" spans="1:104">
      <c r="A209" s="175"/>
      <c r="B209" s="178"/>
      <c r="C209" s="223" t="s">
        <v>174</v>
      </c>
      <c r="D209" s="224"/>
      <c r="E209" s="179">
        <v>2.7</v>
      </c>
      <c r="F209" s="180"/>
      <c r="G209" s="181"/>
      <c r="M209" s="177" t="s">
        <v>174</v>
      </c>
      <c r="O209" s="167"/>
    </row>
    <row r="210" spans="1:104">
      <c r="A210" s="175"/>
      <c r="B210" s="178"/>
      <c r="C210" s="223" t="s">
        <v>273</v>
      </c>
      <c r="D210" s="224"/>
      <c r="E210" s="179">
        <v>0</v>
      </c>
      <c r="F210" s="180"/>
      <c r="G210" s="181"/>
      <c r="M210" s="177" t="s">
        <v>273</v>
      </c>
      <c r="O210" s="167"/>
    </row>
    <row r="211" spans="1:104">
      <c r="A211" s="175"/>
      <c r="B211" s="178"/>
      <c r="C211" s="223" t="s">
        <v>274</v>
      </c>
      <c r="D211" s="224"/>
      <c r="E211" s="179">
        <v>97.64</v>
      </c>
      <c r="F211" s="180"/>
      <c r="G211" s="181"/>
      <c r="M211" s="177" t="s">
        <v>274</v>
      </c>
      <c r="O211" s="167"/>
    </row>
    <row r="212" spans="1:104">
      <c r="A212" s="175"/>
      <c r="B212" s="178"/>
      <c r="C212" s="223" t="s">
        <v>275</v>
      </c>
      <c r="D212" s="224"/>
      <c r="E212" s="179">
        <v>0</v>
      </c>
      <c r="F212" s="180"/>
      <c r="G212" s="181"/>
      <c r="M212" s="177" t="s">
        <v>275</v>
      </c>
      <c r="O212" s="167"/>
    </row>
    <row r="213" spans="1:104">
      <c r="A213" s="175"/>
      <c r="B213" s="178"/>
      <c r="C213" s="223" t="s">
        <v>276</v>
      </c>
      <c r="D213" s="224"/>
      <c r="E213" s="179">
        <v>253.78</v>
      </c>
      <c r="F213" s="180"/>
      <c r="G213" s="181"/>
      <c r="M213" s="177" t="s">
        <v>276</v>
      </c>
      <c r="O213" s="167"/>
    </row>
    <row r="214" spans="1:104">
      <c r="A214" s="175"/>
      <c r="B214" s="178"/>
      <c r="C214" s="223" t="s">
        <v>277</v>
      </c>
      <c r="D214" s="224"/>
      <c r="E214" s="179">
        <v>0</v>
      </c>
      <c r="F214" s="180"/>
      <c r="G214" s="181"/>
      <c r="M214" s="177" t="s">
        <v>277</v>
      </c>
      <c r="O214" s="167"/>
    </row>
    <row r="215" spans="1:104">
      <c r="A215" s="175"/>
      <c r="B215" s="178"/>
      <c r="C215" s="223" t="s">
        <v>278</v>
      </c>
      <c r="D215" s="224"/>
      <c r="E215" s="179">
        <v>47.527999999999999</v>
      </c>
      <c r="F215" s="180"/>
      <c r="G215" s="181"/>
      <c r="M215" s="177" t="s">
        <v>278</v>
      </c>
      <c r="O215" s="167"/>
    </row>
    <row r="216" spans="1:104">
      <c r="A216" s="175"/>
      <c r="B216" s="178"/>
      <c r="C216" s="223" t="s">
        <v>181</v>
      </c>
      <c r="D216" s="224"/>
      <c r="E216" s="179">
        <v>0</v>
      </c>
      <c r="F216" s="180"/>
      <c r="G216" s="181"/>
      <c r="M216" s="177" t="s">
        <v>181</v>
      </c>
      <c r="O216" s="167"/>
    </row>
    <row r="217" spans="1:104">
      <c r="A217" s="175"/>
      <c r="B217" s="178"/>
      <c r="C217" s="223" t="s">
        <v>279</v>
      </c>
      <c r="D217" s="224"/>
      <c r="E217" s="179">
        <v>61.426000000000002</v>
      </c>
      <c r="F217" s="180"/>
      <c r="G217" s="181"/>
      <c r="M217" s="177" t="s">
        <v>279</v>
      </c>
      <c r="O217" s="167"/>
    </row>
    <row r="218" spans="1:104">
      <c r="A218" s="175"/>
      <c r="B218" s="178"/>
      <c r="C218" s="223" t="s">
        <v>280</v>
      </c>
      <c r="D218" s="224"/>
      <c r="E218" s="179">
        <v>36.118400000000001</v>
      </c>
      <c r="F218" s="180"/>
      <c r="G218" s="181"/>
      <c r="M218" s="177" t="s">
        <v>280</v>
      </c>
      <c r="O218" s="167"/>
    </row>
    <row r="219" spans="1:104">
      <c r="A219" s="175"/>
      <c r="B219" s="178"/>
      <c r="C219" s="223" t="s">
        <v>281</v>
      </c>
      <c r="D219" s="224"/>
      <c r="E219" s="179">
        <v>13.41</v>
      </c>
      <c r="F219" s="180"/>
      <c r="G219" s="181"/>
      <c r="M219" s="177" t="s">
        <v>281</v>
      </c>
      <c r="O219" s="167"/>
    </row>
    <row r="220" spans="1:104">
      <c r="A220" s="175"/>
      <c r="B220" s="178"/>
      <c r="C220" s="223" t="s">
        <v>282</v>
      </c>
      <c r="D220" s="224"/>
      <c r="E220" s="179">
        <v>0</v>
      </c>
      <c r="F220" s="180"/>
      <c r="G220" s="181"/>
      <c r="M220" s="177" t="s">
        <v>282</v>
      </c>
      <c r="O220" s="167"/>
    </row>
    <row r="221" spans="1:104">
      <c r="A221" s="175"/>
      <c r="B221" s="178"/>
      <c r="C221" s="223" t="s">
        <v>283</v>
      </c>
      <c r="D221" s="224"/>
      <c r="E221" s="179">
        <v>287.89999999999998</v>
      </c>
      <c r="F221" s="180"/>
      <c r="G221" s="181"/>
      <c r="M221" s="177" t="s">
        <v>283</v>
      </c>
      <c r="O221" s="167"/>
    </row>
    <row r="222" spans="1:104">
      <c r="A222" s="175"/>
      <c r="B222" s="178"/>
      <c r="C222" s="223" t="s">
        <v>284</v>
      </c>
      <c r="D222" s="224"/>
      <c r="E222" s="179">
        <v>0</v>
      </c>
      <c r="F222" s="180"/>
      <c r="G222" s="181"/>
      <c r="M222" s="177" t="s">
        <v>284</v>
      </c>
      <c r="O222" s="167"/>
    </row>
    <row r="223" spans="1:104">
      <c r="A223" s="175"/>
      <c r="B223" s="178"/>
      <c r="C223" s="223" t="s">
        <v>285</v>
      </c>
      <c r="D223" s="224"/>
      <c r="E223" s="179">
        <v>53.44</v>
      </c>
      <c r="F223" s="180"/>
      <c r="G223" s="181"/>
      <c r="M223" s="177" t="s">
        <v>285</v>
      </c>
      <c r="O223" s="167"/>
    </row>
    <row r="224" spans="1:104">
      <c r="A224" s="168">
        <v>20</v>
      </c>
      <c r="B224" s="169" t="s">
        <v>286</v>
      </c>
      <c r="C224" s="170" t="s">
        <v>287</v>
      </c>
      <c r="D224" s="171" t="s">
        <v>117</v>
      </c>
      <c r="E224" s="172">
        <v>145.84</v>
      </c>
      <c r="F224" s="172">
        <v>0</v>
      </c>
      <c r="G224" s="173">
        <f>E224*F224</f>
        <v>0</v>
      </c>
      <c r="O224" s="167">
        <v>2</v>
      </c>
      <c r="AA224" s="145">
        <v>1</v>
      </c>
      <c r="AB224" s="145">
        <v>1</v>
      </c>
      <c r="AC224" s="145">
        <v>1</v>
      </c>
      <c r="AZ224" s="145">
        <v>1</v>
      </c>
      <c r="BA224" s="145">
        <f>IF(AZ224=1,G224,0)</f>
        <v>0</v>
      </c>
      <c r="BB224" s="145">
        <f>IF(AZ224=2,G224,0)</f>
        <v>0</v>
      </c>
      <c r="BC224" s="145">
        <f>IF(AZ224=3,G224,0)</f>
        <v>0</v>
      </c>
      <c r="BD224" s="145">
        <f>IF(AZ224=4,G224,0)</f>
        <v>0</v>
      </c>
      <c r="BE224" s="145">
        <f>IF(AZ224=5,G224,0)</f>
        <v>0</v>
      </c>
      <c r="CA224" s="174">
        <v>1</v>
      </c>
      <c r="CB224" s="174">
        <v>1</v>
      </c>
      <c r="CZ224" s="145">
        <v>3.9210000000000002E-2</v>
      </c>
    </row>
    <row r="225" spans="1:104">
      <c r="A225" s="175"/>
      <c r="B225" s="178"/>
      <c r="C225" s="223" t="s">
        <v>261</v>
      </c>
      <c r="D225" s="224"/>
      <c r="E225" s="179">
        <v>0</v>
      </c>
      <c r="F225" s="180"/>
      <c r="G225" s="181"/>
      <c r="M225" s="177" t="s">
        <v>261</v>
      </c>
      <c r="O225" s="167"/>
    </row>
    <row r="226" spans="1:104">
      <c r="A226" s="175"/>
      <c r="B226" s="178"/>
      <c r="C226" s="223" t="s">
        <v>288</v>
      </c>
      <c r="D226" s="224"/>
      <c r="E226" s="179">
        <v>15.68</v>
      </c>
      <c r="F226" s="180"/>
      <c r="G226" s="181"/>
      <c r="M226" s="177" t="s">
        <v>288</v>
      </c>
      <c r="O226" s="167"/>
    </row>
    <row r="227" spans="1:104">
      <c r="A227" s="175"/>
      <c r="B227" s="178"/>
      <c r="C227" s="223" t="s">
        <v>158</v>
      </c>
      <c r="D227" s="224"/>
      <c r="E227" s="179">
        <v>0</v>
      </c>
      <c r="F227" s="180"/>
      <c r="G227" s="181"/>
      <c r="M227" s="177" t="s">
        <v>158</v>
      </c>
      <c r="O227" s="167"/>
    </row>
    <row r="228" spans="1:104">
      <c r="A228" s="175"/>
      <c r="B228" s="178"/>
      <c r="C228" s="223" t="s">
        <v>289</v>
      </c>
      <c r="D228" s="224"/>
      <c r="E228" s="179">
        <v>12.64</v>
      </c>
      <c r="F228" s="180"/>
      <c r="G228" s="181"/>
      <c r="M228" s="177" t="s">
        <v>289</v>
      </c>
      <c r="O228" s="167"/>
    </row>
    <row r="229" spans="1:104">
      <c r="A229" s="175"/>
      <c r="B229" s="178"/>
      <c r="C229" s="223" t="s">
        <v>290</v>
      </c>
      <c r="D229" s="224"/>
      <c r="E229" s="179">
        <v>14</v>
      </c>
      <c r="F229" s="180"/>
      <c r="G229" s="181"/>
      <c r="M229" s="177" t="s">
        <v>290</v>
      </c>
      <c r="O229" s="167"/>
    </row>
    <row r="230" spans="1:104">
      <c r="A230" s="175"/>
      <c r="B230" s="178"/>
      <c r="C230" s="223" t="s">
        <v>161</v>
      </c>
      <c r="D230" s="224"/>
      <c r="E230" s="179">
        <v>0</v>
      </c>
      <c r="F230" s="180"/>
      <c r="G230" s="181"/>
      <c r="M230" s="177" t="s">
        <v>161</v>
      </c>
      <c r="O230" s="167"/>
    </row>
    <row r="231" spans="1:104">
      <c r="A231" s="175"/>
      <c r="B231" s="178"/>
      <c r="C231" s="223" t="s">
        <v>291</v>
      </c>
      <c r="D231" s="224"/>
      <c r="E231" s="179">
        <v>27.88</v>
      </c>
      <c r="F231" s="180"/>
      <c r="G231" s="181"/>
      <c r="M231" s="177" t="s">
        <v>291</v>
      </c>
      <c r="O231" s="167"/>
    </row>
    <row r="232" spans="1:104">
      <c r="A232" s="175"/>
      <c r="B232" s="178"/>
      <c r="C232" s="223" t="s">
        <v>163</v>
      </c>
      <c r="D232" s="224"/>
      <c r="E232" s="179">
        <v>0</v>
      </c>
      <c r="F232" s="180"/>
      <c r="G232" s="181"/>
      <c r="M232" s="177" t="s">
        <v>163</v>
      </c>
      <c r="O232" s="167"/>
    </row>
    <row r="233" spans="1:104">
      <c r="A233" s="175"/>
      <c r="B233" s="178"/>
      <c r="C233" s="223" t="s">
        <v>292</v>
      </c>
      <c r="D233" s="224"/>
      <c r="E233" s="179">
        <v>18.72</v>
      </c>
      <c r="F233" s="180"/>
      <c r="G233" s="181"/>
      <c r="M233" s="177" t="s">
        <v>292</v>
      </c>
      <c r="O233" s="167"/>
    </row>
    <row r="234" spans="1:104">
      <c r="A234" s="175"/>
      <c r="B234" s="178"/>
      <c r="C234" s="223" t="s">
        <v>293</v>
      </c>
      <c r="D234" s="224"/>
      <c r="E234" s="179">
        <v>8.1999999999999993</v>
      </c>
      <c r="F234" s="180"/>
      <c r="G234" s="181"/>
      <c r="M234" s="177" t="s">
        <v>293</v>
      </c>
      <c r="O234" s="167"/>
    </row>
    <row r="235" spans="1:104">
      <c r="A235" s="175"/>
      <c r="B235" s="178"/>
      <c r="C235" s="223" t="s">
        <v>166</v>
      </c>
      <c r="D235" s="224"/>
      <c r="E235" s="179">
        <v>0</v>
      </c>
      <c r="F235" s="180"/>
      <c r="G235" s="181"/>
      <c r="M235" s="177" t="s">
        <v>166</v>
      </c>
      <c r="O235" s="167"/>
    </row>
    <row r="236" spans="1:104">
      <c r="A236" s="175"/>
      <c r="B236" s="178"/>
      <c r="C236" s="223" t="s">
        <v>294</v>
      </c>
      <c r="D236" s="224"/>
      <c r="E236" s="179">
        <v>13.8</v>
      </c>
      <c r="F236" s="180"/>
      <c r="G236" s="181"/>
      <c r="M236" s="177" t="s">
        <v>294</v>
      </c>
      <c r="O236" s="167"/>
    </row>
    <row r="237" spans="1:104">
      <c r="A237" s="175"/>
      <c r="B237" s="178"/>
      <c r="C237" s="223" t="s">
        <v>295</v>
      </c>
      <c r="D237" s="224"/>
      <c r="E237" s="179">
        <v>13.4</v>
      </c>
      <c r="F237" s="180"/>
      <c r="G237" s="181"/>
      <c r="M237" s="177" t="s">
        <v>295</v>
      </c>
      <c r="O237" s="167"/>
    </row>
    <row r="238" spans="1:104">
      <c r="A238" s="175"/>
      <c r="B238" s="178"/>
      <c r="C238" s="223" t="s">
        <v>296</v>
      </c>
      <c r="D238" s="224"/>
      <c r="E238" s="179">
        <v>0</v>
      </c>
      <c r="F238" s="180"/>
      <c r="G238" s="181"/>
      <c r="M238" s="177" t="s">
        <v>296</v>
      </c>
      <c r="O238" s="167"/>
    </row>
    <row r="239" spans="1:104">
      <c r="A239" s="175"/>
      <c r="B239" s="178"/>
      <c r="C239" s="223" t="s">
        <v>297</v>
      </c>
      <c r="D239" s="224"/>
      <c r="E239" s="179">
        <v>21.52</v>
      </c>
      <c r="F239" s="180"/>
      <c r="G239" s="181"/>
      <c r="M239" s="177" t="s">
        <v>297</v>
      </c>
      <c r="O239" s="167"/>
    </row>
    <row r="240" spans="1:104">
      <c r="A240" s="168">
        <v>21</v>
      </c>
      <c r="B240" s="169" t="s">
        <v>298</v>
      </c>
      <c r="C240" s="170" t="s">
        <v>299</v>
      </c>
      <c r="D240" s="171" t="s">
        <v>117</v>
      </c>
      <c r="E240" s="172">
        <v>736.2</v>
      </c>
      <c r="F240" s="172">
        <v>0</v>
      </c>
      <c r="G240" s="173">
        <f>E240*F240</f>
        <v>0</v>
      </c>
      <c r="O240" s="167">
        <v>2</v>
      </c>
      <c r="AA240" s="145">
        <v>1</v>
      </c>
      <c r="AB240" s="145">
        <v>1</v>
      </c>
      <c r="AC240" s="145">
        <v>1</v>
      </c>
      <c r="AZ240" s="145">
        <v>1</v>
      </c>
      <c r="BA240" s="145">
        <f>IF(AZ240=1,G240,0)</f>
        <v>0</v>
      </c>
      <c r="BB240" s="145">
        <f>IF(AZ240=2,G240,0)</f>
        <v>0</v>
      </c>
      <c r="BC240" s="145">
        <f>IF(AZ240=3,G240,0)</f>
        <v>0</v>
      </c>
      <c r="BD240" s="145">
        <f>IF(AZ240=4,G240,0)</f>
        <v>0</v>
      </c>
      <c r="BE240" s="145">
        <f>IF(AZ240=5,G240,0)</f>
        <v>0</v>
      </c>
      <c r="CA240" s="174">
        <v>1</v>
      </c>
      <c r="CB240" s="174">
        <v>1</v>
      </c>
      <c r="CZ240" s="145">
        <v>4.7660000000000001E-2</v>
      </c>
    </row>
    <row r="241" spans="1:104">
      <c r="A241" s="175"/>
      <c r="B241" s="178"/>
      <c r="C241" s="223" t="s">
        <v>300</v>
      </c>
      <c r="D241" s="224"/>
      <c r="E241" s="179">
        <v>0</v>
      </c>
      <c r="F241" s="180"/>
      <c r="G241" s="181"/>
      <c r="M241" s="177" t="s">
        <v>300</v>
      </c>
      <c r="O241" s="167"/>
    </row>
    <row r="242" spans="1:104">
      <c r="A242" s="175"/>
      <c r="B242" s="178"/>
      <c r="C242" s="223" t="s">
        <v>301</v>
      </c>
      <c r="D242" s="224"/>
      <c r="E242" s="179">
        <v>736.2</v>
      </c>
      <c r="F242" s="180"/>
      <c r="G242" s="181"/>
      <c r="M242" s="177" t="s">
        <v>301</v>
      </c>
      <c r="O242" s="167"/>
    </row>
    <row r="243" spans="1:104">
      <c r="A243" s="168">
        <v>22</v>
      </c>
      <c r="B243" s="169" t="s">
        <v>302</v>
      </c>
      <c r="C243" s="170" t="s">
        <v>303</v>
      </c>
      <c r="D243" s="171" t="s">
        <v>117</v>
      </c>
      <c r="E243" s="172">
        <v>1133.81</v>
      </c>
      <c r="F243" s="172">
        <v>0</v>
      </c>
      <c r="G243" s="173">
        <f>E243*F243</f>
        <v>0</v>
      </c>
      <c r="O243" s="167">
        <v>2</v>
      </c>
      <c r="AA243" s="145">
        <v>1</v>
      </c>
      <c r="AB243" s="145">
        <v>1</v>
      </c>
      <c r="AC243" s="145">
        <v>1</v>
      </c>
      <c r="AZ243" s="145">
        <v>1</v>
      </c>
      <c r="BA243" s="145">
        <f>IF(AZ243=1,G243,0)</f>
        <v>0</v>
      </c>
      <c r="BB243" s="145">
        <f>IF(AZ243=2,G243,0)</f>
        <v>0</v>
      </c>
      <c r="BC243" s="145">
        <f>IF(AZ243=3,G243,0)</f>
        <v>0</v>
      </c>
      <c r="BD243" s="145">
        <f>IF(AZ243=4,G243,0)</f>
        <v>0</v>
      </c>
      <c r="BE243" s="145">
        <f>IF(AZ243=5,G243,0)</f>
        <v>0</v>
      </c>
      <c r="CA243" s="174">
        <v>1</v>
      </c>
      <c r="CB243" s="174">
        <v>1</v>
      </c>
      <c r="CZ243" s="145">
        <v>6.3499999999999997E-3</v>
      </c>
    </row>
    <row r="244" spans="1:104">
      <c r="A244" s="182"/>
      <c r="B244" s="183" t="s">
        <v>74</v>
      </c>
      <c r="C244" s="184" t="str">
        <f>CONCATENATE(B132," ",C132)</f>
        <v>61 Upravy povrchů vnitřní</v>
      </c>
      <c r="D244" s="185"/>
      <c r="E244" s="186"/>
      <c r="F244" s="187"/>
      <c r="G244" s="188">
        <f>SUM(G132:G243)</f>
        <v>0</v>
      </c>
      <c r="O244" s="167">
        <v>4</v>
      </c>
      <c r="BA244" s="189">
        <f>SUM(BA132:BA243)</f>
        <v>0</v>
      </c>
      <c r="BB244" s="189">
        <f>SUM(BB132:BB243)</f>
        <v>0</v>
      </c>
      <c r="BC244" s="189">
        <f>SUM(BC132:BC243)</f>
        <v>0</v>
      </c>
      <c r="BD244" s="189">
        <f>SUM(BD132:BD243)</f>
        <v>0</v>
      </c>
      <c r="BE244" s="189">
        <f>SUM(BE132:BE243)</f>
        <v>0</v>
      </c>
    </row>
    <row r="245" spans="1:104">
      <c r="A245" s="160" t="s">
        <v>72</v>
      </c>
      <c r="B245" s="161" t="s">
        <v>304</v>
      </c>
      <c r="C245" s="162" t="s">
        <v>305</v>
      </c>
      <c r="D245" s="163"/>
      <c r="E245" s="164"/>
      <c r="F245" s="164"/>
      <c r="G245" s="165"/>
      <c r="H245" s="166"/>
      <c r="I245" s="166"/>
      <c r="O245" s="167">
        <v>1</v>
      </c>
    </row>
    <row r="246" spans="1:104">
      <c r="A246" s="168">
        <v>23</v>
      </c>
      <c r="B246" s="169" t="s">
        <v>306</v>
      </c>
      <c r="C246" s="170" t="s">
        <v>307</v>
      </c>
      <c r="D246" s="171" t="s">
        <v>117</v>
      </c>
      <c r="E246" s="172">
        <v>5.4</v>
      </c>
      <c r="F246" s="172">
        <v>0</v>
      </c>
      <c r="G246" s="173">
        <f>E246*F246</f>
        <v>0</v>
      </c>
      <c r="O246" s="167">
        <v>2</v>
      </c>
      <c r="AA246" s="145">
        <v>1</v>
      </c>
      <c r="AB246" s="145">
        <v>1</v>
      </c>
      <c r="AC246" s="145">
        <v>1</v>
      </c>
      <c r="AZ246" s="145">
        <v>1</v>
      </c>
      <c r="BA246" s="145">
        <f>IF(AZ246=1,G246,0)</f>
        <v>0</v>
      </c>
      <c r="BB246" s="145">
        <f>IF(AZ246=2,G246,0)</f>
        <v>0</v>
      </c>
      <c r="BC246" s="145">
        <f>IF(AZ246=3,G246,0)</f>
        <v>0</v>
      </c>
      <c r="BD246" s="145">
        <f>IF(AZ246=4,G246,0)</f>
        <v>0</v>
      </c>
      <c r="BE246" s="145">
        <f>IF(AZ246=5,G246,0)</f>
        <v>0</v>
      </c>
      <c r="CA246" s="174">
        <v>1</v>
      </c>
      <c r="CB246" s="174">
        <v>1</v>
      </c>
      <c r="CZ246" s="145">
        <v>0</v>
      </c>
    </row>
    <row r="247" spans="1:104">
      <c r="A247" s="175"/>
      <c r="B247" s="178"/>
      <c r="C247" s="223" t="s">
        <v>308</v>
      </c>
      <c r="D247" s="224"/>
      <c r="E247" s="179">
        <v>0</v>
      </c>
      <c r="F247" s="180"/>
      <c r="G247" s="181"/>
      <c r="M247" s="177" t="s">
        <v>308</v>
      </c>
      <c r="O247" s="167"/>
    </row>
    <row r="248" spans="1:104">
      <c r="A248" s="175"/>
      <c r="B248" s="178"/>
      <c r="C248" s="223" t="s">
        <v>309</v>
      </c>
      <c r="D248" s="224"/>
      <c r="E248" s="179">
        <v>5.4</v>
      </c>
      <c r="F248" s="180"/>
      <c r="G248" s="181"/>
      <c r="M248" s="177" t="s">
        <v>309</v>
      </c>
      <c r="O248" s="167"/>
    </row>
    <row r="249" spans="1:104">
      <c r="A249" s="182"/>
      <c r="B249" s="183" t="s">
        <v>74</v>
      </c>
      <c r="C249" s="184" t="str">
        <f>CONCATENATE(B245," ",C245)</f>
        <v>62 Úpravy povrchů vnější</v>
      </c>
      <c r="D249" s="185"/>
      <c r="E249" s="186"/>
      <c r="F249" s="187"/>
      <c r="G249" s="188">
        <f>SUM(G245:G248)</f>
        <v>0</v>
      </c>
      <c r="O249" s="167">
        <v>4</v>
      </c>
      <c r="BA249" s="189">
        <f>SUM(BA245:BA248)</f>
        <v>0</v>
      </c>
      <c r="BB249" s="189">
        <f>SUM(BB245:BB248)</f>
        <v>0</v>
      </c>
      <c r="BC249" s="189">
        <f>SUM(BC245:BC248)</f>
        <v>0</v>
      </c>
      <c r="BD249" s="189">
        <f>SUM(BD245:BD248)</f>
        <v>0</v>
      </c>
      <c r="BE249" s="189">
        <f>SUM(BE245:BE248)</f>
        <v>0</v>
      </c>
    </row>
    <row r="250" spans="1:104">
      <c r="A250" s="160" t="s">
        <v>72</v>
      </c>
      <c r="B250" s="161" t="s">
        <v>310</v>
      </c>
      <c r="C250" s="162" t="s">
        <v>311</v>
      </c>
      <c r="D250" s="163"/>
      <c r="E250" s="164"/>
      <c r="F250" s="164"/>
      <c r="G250" s="165"/>
      <c r="H250" s="166"/>
      <c r="I250" s="166"/>
      <c r="O250" s="167">
        <v>1</v>
      </c>
    </row>
    <row r="251" spans="1:104" ht="22.5">
      <c r="A251" s="168">
        <v>24</v>
      </c>
      <c r="B251" s="169" t="s">
        <v>312</v>
      </c>
      <c r="C251" s="170" t="s">
        <v>313</v>
      </c>
      <c r="D251" s="171" t="s">
        <v>104</v>
      </c>
      <c r="E251" s="172">
        <v>17.7026</v>
      </c>
      <c r="F251" s="172">
        <v>0</v>
      </c>
      <c r="G251" s="173">
        <f>E251*F251</f>
        <v>0</v>
      </c>
      <c r="O251" s="167">
        <v>2</v>
      </c>
      <c r="AA251" s="145">
        <v>1</v>
      </c>
      <c r="AB251" s="145">
        <v>1</v>
      </c>
      <c r="AC251" s="145">
        <v>1</v>
      </c>
      <c r="AZ251" s="145">
        <v>1</v>
      </c>
      <c r="BA251" s="145">
        <f>IF(AZ251=1,G251,0)</f>
        <v>0</v>
      </c>
      <c r="BB251" s="145">
        <f>IF(AZ251=2,G251,0)</f>
        <v>0</v>
      </c>
      <c r="BC251" s="145">
        <f>IF(AZ251=3,G251,0)</f>
        <v>0</v>
      </c>
      <c r="BD251" s="145">
        <f>IF(AZ251=4,G251,0)</f>
        <v>0</v>
      </c>
      <c r="BE251" s="145">
        <f>IF(AZ251=5,G251,0)</f>
        <v>0</v>
      </c>
      <c r="CA251" s="174">
        <v>1</v>
      </c>
      <c r="CB251" s="174">
        <v>1</v>
      </c>
      <c r="CZ251" s="145">
        <v>2.4469799999999999</v>
      </c>
    </row>
    <row r="252" spans="1:104">
      <c r="A252" s="175"/>
      <c r="B252" s="178"/>
      <c r="C252" s="223" t="s">
        <v>90</v>
      </c>
      <c r="D252" s="224"/>
      <c r="E252" s="179">
        <v>0</v>
      </c>
      <c r="F252" s="180"/>
      <c r="G252" s="181"/>
      <c r="M252" s="177" t="s">
        <v>90</v>
      </c>
      <c r="O252" s="167"/>
    </row>
    <row r="253" spans="1:104">
      <c r="A253" s="175"/>
      <c r="B253" s="178"/>
      <c r="C253" s="223" t="s">
        <v>314</v>
      </c>
      <c r="D253" s="224"/>
      <c r="E253" s="179">
        <v>1.6289</v>
      </c>
      <c r="F253" s="180"/>
      <c r="G253" s="181"/>
      <c r="M253" s="177" t="s">
        <v>314</v>
      </c>
      <c r="O253" s="167"/>
    </row>
    <row r="254" spans="1:104">
      <c r="A254" s="175"/>
      <c r="B254" s="178"/>
      <c r="C254" s="223" t="s">
        <v>315</v>
      </c>
      <c r="D254" s="224"/>
      <c r="E254" s="179">
        <v>0</v>
      </c>
      <c r="F254" s="180"/>
      <c r="G254" s="181"/>
      <c r="M254" s="177" t="s">
        <v>315</v>
      </c>
      <c r="O254" s="167"/>
    </row>
    <row r="255" spans="1:104">
      <c r="A255" s="175"/>
      <c r="B255" s="178"/>
      <c r="C255" s="223" t="s">
        <v>316</v>
      </c>
      <c r="D255" s="224"/>
      <c r="E255" s="179">
        <v>2.6781999999999999</v>
      </c>
      <c r="F255" s="180"/>
      <c r="G255" s="181"/>
      <c r="M255" s="177" t="s">
        <v>316</v>
      </c>
      <c r="O255" s="167"/>
    </row>
    <row r="256" spans="1:104">
      <c r="A256" s="175"/>
      <c r="B256" s="178"/>
      <c r="C256" s="223" t="s">
        <v>317</v>
      </c>
      <c r="D256" s="224"/>
      <c r="E256" s="179">
        <v>0</v>
      </c>
      <c r="F256" s="180"/>
      <c r="G256" s="181"/>
      <c r="M256" s="177" t="s">
        <v>317</v>
      </c>
      <c r="O256" s="167"/>
    </row>
    <row r="257" spans="1:15">
      <c r="A257" s="175"/>
      <c r="B257" s="178"/>
      <c r="C257" s="223" t="s">
        <v>318</v>
      </c>
      <c r="D257" s="224"/>
      <c r="E257" s="179">
        <v>3.6652</v>
      </c>
      <c r="F257" s="180"/>
      <c r="G257" s="181"/>
      <c r="M257" s="177" t="s">
        <v>318</v>
      </c>
      <c r="O257" s="167"/>
    </row>
    <row r="258" spans="1:15">
      <c r="A258" s="175"/>
      <c r="B258" s="178"/>
      <c r="C258" s="223" t="s">
        <v>319</v>
      </c>
      <c r="D258" s="224"/>
      <c r="E258" s="179">
        <v>0</v>
      </c>
      <c r="F258" s="180"/>
      <c r="G258" s="181"/>
      <c r="M258" s="177" t="s">
        <v>319</v>
      </c>
      <c r="O258" s="167"/>
    </row>
    <row r="259" spans="1:15">
      <c r="A259" s="175"/>
      <c r="B259" s="178"/>
      <c r="C259" s="223" t="s">
        <v>320</v>
      </c>
      <c r="D259" s="224"/>
      <c r="E259" s="179">
        <v>0.69440000000000002</v>
      </c>
      <c r="F259" s="180"/>
      <c r="G259" s="181"/>
      <c r="M259" s="177" t="s">
        <v>320</v>
      </c>
      <c r="O259" s="167"/>
    </row>
    <row r="260" spans="1:15">
      <c r="A260" s="175"/>
      <c r="B260" s="178"/>
      <c r="C260" s="223" t="s">
        <v>321</v>
      </c>
      <c r="D260" s="224"/>
      <c r="E260" s="179">
        <v>0</v>
      </c>
      <c r="F260" s="180"/>
      <c r="G260" s="181"/>
      <c r="M260" s="177" t="s">
        <v>321</v>
      </c>
      <c r="O260" s="167"/>
    </row>
    <row r="261" spans="1:15">
      <c r="A261" s="175"/>
      <c r="B261" s="178"/>
      <c r="C261" s="223" t="s">
        <v>322</v>
      </c>
      <c r="D261" s="224"/>
      <c r="E261" s="179">
        <v>0.378</v>
      </c>
      <c r="F261" s="180"/>
      <c r="G261" s="181"/>
      <c r="M261" s="177" t="s">
        <v>322</v>
      </c>
      <c r="O261" s="167"/>
    </row>
    <row r="262" spans="1:15">
      <c r="A262" s="175"/>
      <c r="B262" s="178"/>
      <c r="C262" s="223" t="s">
        <v>323</v>
      </c>
      <c r="D262" s="224"/>
      <c r="E262" s="179">
        <v>0</v>
      </c>
      <c r="F262" s="180"/>
      <c r="G262" s="181"/>
      <c r="M262" s="177" t="s">
        <v>323</v>
      </c>
      <c r="O262" s="167"/>
    </row>
    <row r="263" spans="1:15">
      <c r="A263" s="175"/>
      <c r="B263" s="178"/>
      <c r="C263" s="223" t="s">
        <v>324</v>
      </c>
      <c r="D263" s="224"/>
      <c r="E263" s="179">
        <v>0.41020000000000001</v>
      </c>
      <c r="F263" s="180"/>
      <c r="G263" s="181"/>
      <c r="M263" s="177" t="s">
        <v>324</v>
      </c>
      <c r="O263" s="167"/>
    </row>
    <row r="264" spans="1:15">
      <c r="A264" s="175"/>
      <c r="B264" s="178"/>
      <c r="C264" s="223" t="s">
        <v>325</v>
      </c>
      <c r="D264" s="224"/>
      <c r="E264" s="179">
        <v>0</v>
      </c>
      <c r="F264" s="180"/>
      <c r="G264" s="181"/>
      <c r="M264" s="177" t="s">
        <v>325</v>
      </c>
      <c r="O264" s="167"/>
    </row>
    <row r="265" spans="1:15">
      <c r="A265" s="175"/>
      <c r="B265" s="178"/>
      <c r="C265" s="223" t="s">
        <v>326</v>
      </c>
      <c r="D265" s="224"/>
      <c r="E265" s="179">
        <v>1.0682</v>
      </c>
      <c r="F265" s="180"/>
      <c r="G265" s="181"/>
      <c r="M265" s="177" t="s">
        <v>326</v>
      </c>
      <c r="O265" s="167"/>
    </row>
    <row r="266" spans="1:15">
      <c r="A266" s="175"/>
      <c r="B266" s="178"/>
      <c r="C266" s="223" t="s">
        <v>327</v>
      </c>
      <c r="D266" s="224"/>
      <c r="E266" s="179">
        <v>0</v>
      </c>
      <c r="F266" s="180"/>
      <c r="G266" s="181"/>
      <c r="M266" s="177" t="s">
        <v>327</v>
      </c>
      <c r="O266" s="167"/>
    </row>
    <row r="267" spans="1:15">
      <c r="A267" s="175"/>
      <c r="B267" s="178"/>
      <c r="C267" s="223" t="s">
        <v>328</v>
      </c>
      <c r="D267" s="224"/>
      <c r="E267" s="179">
        <v>1.008</v>
      </c>
      <c r="F267" s="180"/>
      <c r="G267" s="181"/>
      <c r="M267" s="177" t="s">
        <v>328</v>
      </c>
      <c r="O267" s="167"/>
    </row>
    <row r="268" spans="1:15">
      <c r="A268" s="175"/>
      <c r="B268" s="178"/>
      <c r="C268" s="223" t="s">
        <v>92</v>
      </c>
      <c r="D268" s="224"/>
      <c r="E268" s="179">
        <v>0</v>
      </c>
      <c r="F268" s="180"/>
      <c r="G268" s="181"/>
      <c r="M268" s="177" t="s">
        <v>92</v>
      </c>
      <c r="O268" s="167"/>
    </row>
    <row r="269" spans="1:15">
      <c r="A269" s="175"/>
      <c r="B269" s="178"/>
      <c r="C269" s="223" t="s">
        <v>329</v>
      </c>
      <c r="D269" s="224"/>
      <c r="E269" s="179">
        <v>2.5087999999999999</v>
      </c>
      <c r="F269" s="180"/>
      <c r="G269" s="181"/>
      <c r="M269" s="177" t="s">
        <v>329</v>
      </c>
      <c r="O269" s="167"/>
    </row>
    <row r="270" spans="1:15">
      <c r="A270" s="175"/>
      <c r="B270" s="178"/>
      <c r="C270" s="223" t="s">
        <v>330</v>
      </c>
      <c r="D270" s="224"/>
      <c r="E270" s="179">
        <v>0</v>
      </c>
      <c r="F270" s="180"/>
      <c r="G270" s="181"/>
      <c r="M270" s="177" t="s">
        <v>330</v>
      </c>
      <c r="O270" s="167"/>
    </row>
    <row r="271" spans="1:15">
      <c r="A271" s="175"/>
      <c r="B271" s="178"/>
      <c r="C271" s="223" t="s">
        <v>331</v>
      </c>
      <c r="D271" s="224"/>
      <c r="E271" s="179">
        <v>0.28070000000000001</v>
      </c>
      <c r="F271" s="180"/>
      <c r="G271" s="181"/>
      <c r="M271" s="177" t="s">
        <v>331</v>
      </c>
      <c r="O271" s="167"/>
    </row>
    <row r="272" spans="1:15">
      <c r="A272" s="175"/>
      <c r="B272" s="178"/>
      <c r="C272" s="223" t="s">
        <v>332</v>
      </c>
      <c r="D272" s="224"/>
      <c r="E272" s="179">
        <v>0</v>
      </c>
      <c r="F272" s="180"/>
      <c r="G272" s="181"/>
      <c r="M272" s="177" t="s">
        <v>332</v>
      </c>
      <c r="O272" s="167"/>
    </row>
    <row r="273" spans="1:104">
      <c r="A273" s="175"/>
      <c r="B273" s="178"/>
      <c r="C273" s="223" t="s">
        <v>333</v>
      </c>
      <c r="D273" s="224"/>
      <c r="E273" s="179">
        <v>0.82879999999999998</v>
      </c>
      <c r="F273" s="180"/>
      <c r="G273" s="181"/>
      <c r="M273" s="177" t="s">
        <v>333</v>
      </c>
      <c r="O273" s="167"/>
    </row>
    <row r="274" spans="1:104">
      <c r="A274" s="175"/>
      <c r="B274" s="178"/>
      <c r="C274" s="223" t="s">
        <v>334</v>
      </c>
      <c r="D274" s="224"/>
      <c r="E274" s="179">
        <v>0</v>
      </c>
      <c r="F274" s="180"/>
      <c r="G274" s="181"/>
      <c r="M274" s="177" t="s">
        <v>334</v>
      </c>
      <c r="O274" s="167"/>
    </row>
    <row r="275" spans="1:104">
      <c r="A275" s="175"/>
      <c r="B275" s="178"/>
      <c r="C275" s="223" t="s">
        <v>335</v>
      </c>
      <c r="D275" s="224"/>
      <c r="E275" s="179">
        <v>0.54810000000000003</v>
      </c>
      <c r="F275" s="180"/>
      <c r="G275" s="181"/>
      <c r="M275" s="177" t="s">
        <v>335</v>
      </c>
      <c r="O275" s="167"/>
    </row>
    <row r="276" spans="1:104">
      <c r="A276" s="175"/>
      <c r="B276" s="178"/>
      <c r="C276" s="223" t="s">
        <v>336</v>
      </c>
      <c r="D276" s="224"/>
      <c r="E276" s="179">
        <v>0</v>
      </c>
      <c r="F276" s="180"/>
      <c r="G276" s="181"/>
      <c r="M276" s="177" t="s">
        <v>336</v>
      </c>
      <c r="O276" s="167"/>
    </row>
    <row r="277" spans="1:104">
      <c r="A277" s="175"/>
      <c r="B277" s="178"/>
      <c r="C277" s="223" t="s">
        <v>337</v>
      </c>
      <c r="D277" s="224"/>
      <c r="E277" s="179">
        <v>0.53059999999999996</v>
      </c>
      <c r="F277" s="180"/>
      <c r="G277" s="181"/>
      <c r="M277" s="177" t="s">
        <v>337</v>
      </c>
      <c r="O277" s="167"/>
    </row>
    <row r="278" spans="1:104">
      <c r="A278" s="175"/>
      <c r="B278" s="178"/>
      <c r="C278" s="223" t="s">
        <v>338</v>
      </c>
      <c r="D278" s="224"/>
      <c r="E278" s="179">
        <v>0</v>
      </c>
      <c r="F278" s="180"/>
      <c r="G278" s="181"/>
      <c r="M278" s="177" t="s">
        <v>338</v>
      </c>
      <c r="O278" s="167"/>
    </row>
    <row r="279" spans="1:104">
      <c r="A279" s="175"/>
      <c r="B279" s="178"/>
      <c r="C279" s="223" t="s">
        <v>339</v>
      </c>
      <c r="D279" s="224"/>
      <c r="E279" s="179">
        <v>0.28799999999999998</v>
      </c>
      <c r="F279" s="180"/>
      <c r="G279" s="181"/>
      <c r="M279" s="177" t="s">
        <v>339</v>
      </c>
      <c r="O279" s="167"/>
    </row>
    <row r="280" spans="1:104">
      <c r="A280" s="175"/>
      <c r="B280" s="178"/>
      <c r="C280" s="223" t="s">
        <v>340</v>
      </c>
      <c r="D280" s="224"/>
      <c r="E280" s="179">
        <v>0.312</v>
      </c>
      <c r="F280" s="180"/>
      <c r="G280" s="181"/>
      <c r="M280" s="177" t="s">
        <v>340</v>
      </c>
      <c r="O280" s="167"/>
    </row>
    <row r="281" spans="1:104">
      <c r="A281" s="175"/>
      <c r="B281" s="178"/>
      <c r="C281" s="223" t="s">
        <v>341</v>
      </c>
      <c r="D281" s="224"/>
      <c r="E281" s="179">
        <v>0</v>
      </c>
      <c r="F281" s="180"/>
      <c r="G281" s="181"/>
      <c r="M281" s="177" t="s">
        <v>341</v>
      </c>
      <c r="O281" s="167"/>
    </row>
    <row r="282" spans="1:104">
      <c r="A282" s="175"/>
      <c r="B282" s="178"/>
      <c r="C282" s="223" t="s">
        <v>342</v>
      </c>
      <c r="D282" s="224"/>
      <c r="E282" s="179">
        <v>0.87450000000000006</v>
      </c>
      <c r="F282" s="180"/>
      <c r="G282" s="181"/>
      <c r="M282" s="177" t="s">
        <v>342</v>
      </c>
      <c r="O282" s="167"/>
    </row>
    <row r="283" spans="1:104" ht="22.5">
      <c r="A283" s="168">
        <v>25</v>
      </c>
      <c r="B283" s="169" t="s">
        <v>343</v>
      </c>
      <c r="C283" s="170" t="s">
        <v>344</v>
      </c>
      <c r="D283" s="171" t="s">
        <v>117</v>
      </c>
      <c r="E283" s="172">
        <v>784.76</v>
      </c>
      <c r="F283" s="172">
        <v>0</v>
      </c>
      <c r="G283" s="173">
        <f>E283*F283</f>
        <v>0</v>
      </c>
      <c r="O283" s="167">
        <v>2</v>
      </c>
      <c r="AA283" s="145">
        <v>1</v>
      </c>
      <c r="AB283" s="145">
        <v>1</v>
      </c>
      <c r="AC283" s="145">
        <v>1</v>
      </c>
      <c r="AZ283" s="145">
        <v>1</v>
      </c>
      <c r="BA283" s="145">
        <f>IF(AZ283=1,G283,0)</f>
        <v>0</v>
      </c>
      <c r="BB283" s="145">
        <f>IF(AZ283=2,G283,0)</f>
        <v>0</v>
      </c>
      <c r="BC283" s="145">
        <f>IF(AZ283=3,G283,0)</f>
        <v>0</v>
      </c>
      <c r="BD283" s="145">
        <f>IF(AZ283=4,G283,0)</f>
        <v>0</v>
      </c>
      <c r="BE283" s="145">
        <f>IF(AZ283=5,G283,0)</f>
        <v>0</v>
      </c>
      <c r="CA283" s="174">
        <v>1</v>
      </c>
      <c r="CB283" s="174">
        <v>1</v>
      </c>
      <c r="CZ283" s="145">
        <v>7.0000000000000001E-3</v>
      </c>
    </row>
    <row r="284" spans="1:104">
      <c r="A284" s="175"/>
      <c r="B284" s="178"/>
      <c r="C284" s="223" t="s">
        <v>345</v>
      </c>
      <c r="D284" s="224"/>
      <c r="E284" s="179">
        <v>0</v>
      </c>
      <c r="F284" s="180"/>
      <c r="G284" s="181"/>
      <c r="M284" s="177" t="s">
        <v>345</v>
      </c>
      <c r="O284" s="167"/>
    </row>
    <row r="285" spans="1:104">
      <c r="A285" s="175"/>
      <c r="B285" s="178"/>
      <c r="C285" s="223" t="s">
        <v>346</v>
      </c>
      <c r="D285" s="224"/>
      <c r="E285" s="179">
        <v>488.98</v>
      </c>
      <c r="F285" s="180"/>
      <c r="G285" s="181"/>
      <c r="M285" s="177" t="s">
        <v>346</v>
      </c>
      <c r="O285" s="167"/>
    </row>
    <row r="286" spans="1:104">
      <c r="A286" s="175"/>
      <c r="B286" s="178"/>
      <c r="C286" s="223" t="s">
        <v>347</v>
      </c>
      <c r="D286" s="224"/>
      <c r="E286" s="179">
        <v>0</v>
      </c>
      <c r="F286" s="180"/>
      <c r="G286" s="181"/>
      <c r="M286" s="177" t="s">
        <v>347</v>
      </c>
      <c r="O286" s="167"/>
    </row>
    <row r="287" spans="1:104">
      <c r="A287" s="175"/>
      <c r="B287" s="178"/>
      <c r="C287" s="223" t="s">
        <v>348</v>
      </c>
      <c r="D287" s="224"/>
      <c r="E287" s="179">
        <v>196.07</v>
      </c>
      <c r="F287" s="180"/>
      <c r="G287" s="181"/>
      <c r="M287" s="177" t="s">
        <v>348</v>
      </c>
      <c r="O287" s="167"/>
    </row>
    <row r="288" spans="1:104">
      <c r="A288" s="175"/>
      <c r="B288" s="178"/>
      <c r="C288" s="223" t="s">
        <v>349</v>
      </c>
      <c r="D288" s="224"/>
      <c r="E288" s="179">
        <v>0</v>
      </c>
      <c r="F288" s="180"/>
      <c r="G288" s="181"/>
      <c r="M288" s="177" t="s">
        <v>349</v>
      </c>
      <c r="O288" s="167"/>
    </row>
    <row r="289" spans="1:104">
      <c r="A289" s="175"/>
      <c r="B289" s="178"/>
      <c r="C289" s="223" t="s">
        <v>350</v>
      </c>
      <c r="D289" s="224"/>
      <c r="E289" s="179">
        <v>99.71</v>
      </c>
      <c r="F289" s="180"/>
      <c r="G289" s="181"/>
      <c r="M289" s="177" t="s">
        <v>350</v>
      </c>
      <c r="O289" s="167"/>
    </row>
    <row r="290" spans="1:104">
      <c r="A290" s="182"/>
      <c r="B290" s="183" t="s">
        <v>74</v>
      </c>
      <c r="C290" s="184" t="str">
        <f>CONCATENATE(B250," ",C250)</f>
        <v>63 Podlahy a podlahové konstrukce</v>
      </c>
      <c r="D290" s="185"/>
      <c r="E290" s="186"/>
      <c r="F290" s="187"/>
      <c r="G290" s="188">
        <f>SUM(G250:G289)</f>
        <v>0</v>
      </c>
      <c r="O290" s="167">
        <v>4</v>
      </c>
      <c r="BA290" s="189">
        <f>SUM(BA250:BA289)</f>
        <v>0</v>
      </c>
      <c r="BB290" s="189">
        <f>SUM(BB250:BB289)</f>
        <v>0</v>
      </c>
      <c r="BC290" s="189">
        <f>SUM(BC250:BC289)</f>
        <v>0</v>
      </c>
      <c r="BD290" s="189">
        <f>SUM(BD250:BD289)</f>
        <v>0</v>
      </c>
      <c r="BE290" s="189">
        <f>SUM(BE250:BE289)</f>
        <v>0</v>
      </c>
    </row>
    <row r="291" spans="1:104">
      <c r="A291" s="160" t="s">
        <v>72</v>
      </c>
      <c r="B291" s="161" t="s">
        <v>351</v>
      </c>
      <c r="C291" s="162" t="s">
        <v>352</v>
      </c>
      <c r="D291" s="163"/>
      <c r="E291" s="164"/>
      <c r="F291" s="164"/>
      <c r="G291" s="165"/>
      <c r="H291" s="166"/>
      <c r="I291" s="166"/>
      <c r="O291" s="167">
        <v>1</v>
      </c>
    </row>
    <row r="292" spans="1:104" ht="22.5">
      <c r="A292" s="168">
        <v>26</v>
      </c>
      <c r="B292" s="169" t="s">
        <v>353</v>
      </c>
      <c r="C292" s="170" t="s">
        <v>354</v>
      </c>
      <c r="D292" s="171" t="s">
        <v>131</v>
      </c>
      <c r="E292" s="172">
        <v>4</v>
      </c>
      <c r="F292" s="172">
        <v>0</v>
      </c>
      <c r="G292" s="173">
        <f>E292*F292</f>
        <v>0</v>
      </c>
      <c r="O292" s="167">
        <v>2</v>
      </c>
      <c r="AA292" s="145">
        <v>1</v>
      </c>
      <c r="AB292" s="145">
        <v>1</v>
      </c>
      <c r="AC292" s="145">
        <v>1</v>
      </c>
      <c r="AZ292" s="145">
        <v>1</v>
      </c>
      <c r="BA292" s="145">
        <f>IF(AZ292=1,G292,0)</f>
        <v>0</v>
      </c>
      <c r="BB292" s="145">
        <f>IF(AZ292=2,G292,0)</f>
        <v>0</v>
      </c>
      <c r="BC292" s="145">
        <f>IF(AZ292=3,G292,0)</f>
        <v>0</v>
      </c>
      <c r="BD292" s="145">
        <f>IF(AZ292=4,G292,0)</f>
        <v>0</v>
      </c>
      <c r="BE292" s="145">
        <f>IF(AZ292=5,G292,0)</f>
        <v>0</v>
      </c>
      <c r="CA292" s="174">
        <v>1</v>
      </c>
      <c r="CB292" s="174">
        <v>1</v>
      </c>
      <c r="CZ292" s="145">
        <v>3.0210000000000001E-2</v>
      </c>
    </row>
    <row r="293" spans="1:104">
      <c r="A293" s="175"/>
      <c r="B293" s="178"/>
      <c r="C293" s="223" t="s">
        <v>158</v>
      </c>
      <c r="D293" s="224"/>
      <c r="E293" s="179">
        <v>0</v>
      </c>
      <c r="F293" s="180"/>
      <c r="G293" s="181"/>
      <c r="M293" s="177" t="s">
        <v>158</v>
      </c>
      <c r="O293" s="167"/>
    </row>
    <row r="294" spans="1:104">
      <c r="A294" s="175"/>
      <c r="B294" s="178"/>
      <c r="C294" s="223" t="s">
        <v>355</v>
      </c>
      <c r="D294" s="224"/>
      <c r="E294" s="179">
        <v>2</v>
      </c>
      <c r="F294" s="180"/>
      <c r="G294" s="181"/>
      <c r="M294" s="177">
        <v>2</v>
      </c>
      <c r="O294" s="167"/>
    </row>
    <row r="295" spans="1:104">
      <c r="A295" s="175"/>
      <c r="B295" s="178"/>
      <c r="C295" s="223" t="s">
        <v>163</v>
      </c>
      <c r="D295" s="224"/>
      <c r="E295" s="179">
        <v>0</v>
      </c>
      <c r="F295" s="180"/>
      <c r="G295" s="181"/>
      <c r="M295" s="177" t="s">
        <v>163</v>
      </c>
      <c r="O295" s="167"/>
    </row>
    <row r="296" spans="1:104">
      <c r="A296" s="175"/>
      <c r="B296" s="178"/>
      <c r="C296" s="223" t="s">
        <v>355</v>
      </c>
      <c r="D296" s="224"/>
      <c r="E296" s="179">
        <v>2</v>
      </c>
      <c r="F296" s="180"/>
      <c r="G296" s="181"/>
      <c r="M296" s="177">
        <v>2</v>
      </c>
      <c r="O296" s="167"/>
    </row>
    <row r="297" spans="1:104" ht="22.5">
      <c r="A297" s="168">
        <v>27</v>
      </c>
      <c r="B297" s="169" t="s">
        <v>353</v>
      </c>
      <c r="C297" s="170" t="s">
        <v>356</v>
      </c>
      <c r="D297" s="171" t="s">
        <v>131</v>
      </c>
      <c r="E297" s="172">
        <v>2</v>
      </c>
      <c r="F297" s="172">
        <v>0</v>
      </c>
      <c r="G297" s="173">
        <f>E297*F297</f>
        <v>0</v>
      </c>
      <c r="O297" s="167">
        <v>2</v>
      </c>
      <c r="AA297" s="145">
        <v>1</v>
      </c>
      <c r="AB297" s="145">
        <v>1</v>
      </c>
      <c r="AC297" s="145">
        <v>1</v>
      </c>
      <c r="AZ297" s="145">
        <v>1</v>
      </c>
      <c r="BA297" s="145">
        <f>IF(AZ297=1,G297,0)</f>
        <v>0</v>
      </c>
      <c r="BB297" s="145">
        <f>IF(AZ297=2,G297,0)</f>
        <v>0</v>
      </c>
      <c r="BC297" s="145">
        <f>IF(AZ297=3,G297,0)</f>
        <v>0</v>
      </c>
      <c r="BD297" s="145">
        <f>IF(AZ297=4,G297,0)</f>
        <v>0</v>
      </c>
      <c r="BE297" s="145">
        <f>IF(AZ297=5,G297,0)</f>
        <v>0</v>
      </c>
      <c r="CA297" s="174">
        <v>1</v>
      </c>
      <c r="CB297" s="174">
        <v>1</v>
      </c>
      <c r="CZ297" s="145">
        <v>3.049E-2</v>
      </c>
    </row>
    <row r="298" spans="1:104">
      <c r="A298" s="175"/>
      <c r="B298" s="178"/>
      <c r="C298" s="223" t="s">
        <v>357</v>
      </c>
      <c r="D298" s="224"/>
      <c r="E298" s="179">
        <v>0</v>
      </c>
      <c r="F298" s="180"/>
      <c r="G298" s="181"/>
      <c r="M298" s="177" t="s">
        <v>357</v>
      </c>
      <c r="O298" s="167"/>
    </row>
    <row r="299" spans="1:104">
      <c r="A299" s="175"/>
      <c r="B299" s="178"/>
      <c r="C299" s="223" t="s">
        <v>358</v>
      </c>
      <c r="D299" s="224"/>
      <c r="E299" s="179">
        <v>2</v>
      </c>
      <c r="F299" s="180"/>
      <c r="G299" s="181"/>
      <c r="M299" s="177" t="s">
        <v>358</v>
      </c>
      <c r="O299" s="167"/>
    </row>
    <row r="300" spans="1:104" ht="22.5">
      <c r="A300" s="168">
        <v>28</v>
      </c>
      <c r="B300" s="169" t="s">
        <v>353</v>
      </c>
      <c r="C300" s="170" t="s">
        <v>359</v>
      </c>
      <c r="D300" s="171" t="s">
        <v>131</v>
      </c>
      <c r="E300" s="172">
        <v>1</v>
      </c>
      <c r="F300" s="172">
        <v>0</v>
      </c>
      <c r="G300" s="173">
        <f>E300*F300</f>
        <v>0</v>
      </c>
      <c r="O300" s="167">
        <v>2</v>
      </c>
      <c r="AA300" s="145">
        <v>1</v>
      </c>
      <c r="AB300" s="145">
        <v>1</v>
      </c>
      <c r="AC300" s="145">
        <v>1</v>
      </c>
      <c r="AZ300" s="145">
        <v>1</v>
      </c>
      <c r="BA300" s="145">
        <f>IF(AZ300=1,G300,0)</f>
        <v>0</v>
      </c>
      <c r="BB300" s="145">
        <f>IF(AZ300=2,G300,0)</f>
        <v>0</v>
      </c>
      <c r="BC300" s="145">
        <f>IF(AZ300=3,G300,0)</f>
        <v>0</v>
      </c>
      <c r="BD300" s="145">
        <f>IF(AZ300=4,G300,0)</f>
        <v>0</v>
      </c>
      <c r="BE300" s="145">
        <f>IF(AZ300=5,G300,0)</f>
        <v>0</v>
      </c>
      <c r="CA300" s="174">
        <v>1</v>
      </c>
      <c r="CB300" s="174">
        <v>1</v>
      </c>
      <c r="CZ300" s="145">
        <v>3.2969999999999999E-2</v>
      </c>
    </row>
    <row r="301" spans="1:104">
      <c r="A301" s="175"/>
      <c r="B301" s="178"/>
      <c r="C301" s="223" t="s">
        <v>360</v>
      </c>
      <c r="D301" s="224"/>
      <c r="E301" s="179">
        <v>0</v>
      </c>
      <c r="F301" s="180"/>
      <c r="G301" s="181"/>
      <c r="M301" s="177" t="s">
        <v>360</v>
      </c>
      <c r="O301" s="167"/>
    </row>
    <row r="302" spans="1:104">
      <c r="A302" s="175"/>
      <c r="B302" s="178"/>
      <c r="C302" s="223" t="s">
        <v>73</v>
      </c>
      <c r="D302" s="224"/>
      <c r="E302" s="179">
        <v>1</v>
      </c>
      <c r="F302" s="180"/>
      <c r="G302" s="181"/>
      <c r="M302" s="177">
        <v>1</v>
      </c>
      <c r="O302" s="167"/>
    </row>
    <row r="303" spans="1:104" ht="22.5">
      <c r="A303" s="168">
        <v>29</v>
      </c>
      <c r="B303" s="169" t="s">
        <v>353</v>
      </c>
      <c r="C303" s="170" t="s">
        <v>361</v>
      </c>
      <c r="D303" s="171" t="s">
        <v>131</v>
      </c>
      <c r="E303" s="172">
        <v>1</v>
      </c>
      <c r="F303" s="172">
        <v>0</v>
      </c>
      <c r="G303" s="173">
        <f>E303*F303</f>
        <v>0</v>
      </c>
      <c r="O303" s="167">
        <v>2</v>
      </c>
      <c r="AA303" s="145">
        <v>1</v>
      </c>
      <c r="AB303" s="145">
        <v>1</v>
      </c>
      <c r="AC303" s="145">
        <v>1</v>
      </c>
      <c r="AZ303" s="145">
        <v>1</v>
      </c>
      <c r="BA303" s="145">
        <f>IF(AZ303=1,G303,0)</f>
        <v>0</v>
      </c>
      <c r="BB303" s="145">
        <f>IF(AZ303=2,G303,0)</f>
        <v>0</v>
      </c>
      <c r="BC303" s="145">
        <f>IF(AZ303=3,G303,0)</f>
        <v>0</v>
      </c>
      <c r="BD303" s="145">
        <f>IF(AZ303=4,G303,0)</f>
        <v>0</v>
      </c>
      <c r="BE303" s="145">
        <f>IF(AZ303=5,G303,0)</f>
        <v>0</v>
      </c>
      <c r="CA303" s="174">
        <v>1</v>
      </c>
      <c r="CB303" s="174">
        <v>1</v>
      </c>
      <c r="CZ303" s="145">
        <v>2.8910000000000002E-2</v>
      </c>
    </row>
    <row r="304" spans="1:104">
      <c r="A304" s="175"/>
      <c r="B304" s="178"/>
      <c r="C304" s="223" t="s">
        <v>362</v>
      </c>
      <c r="D304" s="224"/>
      <c r="E304" s="179">
        <v>0</v>
      </c>
      <c r="F304" s="180"/>
      <c r="G304" s="181"/>
      <c r="M304" s="177" t="s">
        <v>362</v>
      </c>
      <c r="O304" s="167"/>
    </row>
    <row r="305" spans="1:104">
      <c r="A305" s="175"/>
      <c r="B305" s="178"/>
      <c r="C305" s="223" t="s">
        <v>73</v>
      </c>
      <c r="D305" s="224"/>
      <c r="E305" s="179">
        <v>1</v>
      </c>
      <c r="F305" s="180"/>
      <c r="G305" s="181"/>
      <c r="M305" s="177">
        <v>1</v>
      </c>
      <c r="O305" s="167"/>
    </row>
    <row r="306" spans="1:104" ht="22.5">
      <c r="A306" s="168">
        <v>30</v>
      </c>
      <c r="B306" s="169" t="s">
        <v>353</v>
      </c>
      <c r="C306" s="170" t="s">
        <v>363</v>
      </c>
      <c r="D306" s="171" t="s">
        <v>131</v>
      </c>
      <c r="E306" s="172">
        <v>6</v>
      </c>
      <c r="F306" s="172">
        <v>0</v>
      </c>
      <c r="G306" s="173">
        <f>E306*F306</f>
        <v>0</v>
      </c>
      <c r="O306" s="167">
        <v>2</v>
      </c>
      <c r="AA306" s="145">
        <v>1</v>
      </c>
      <c r="AB306" s="145">
        <v>1</v>
      </c>
      <c r="AC306" s="145">
        <v>1</v>
      </c>
      <c r="AZ306" s="145">
        <v>1</v>
      </c>
      <c r="BA306" s="145">
        <f>IF(AZ306=1,G306,0)</f>
        <v>0</v>
      </c>
      <c r="BB306" s="145">
        <f>IF(AZ306=2,G306,0)</f>
        <v>0</v>
      </c>
      <c r="BC306" s="145">
        <f>IF(AZ306=3,G306,0)</f>
        <v>0</v>
      </c>
      <c r="BD306" s="145">
        <f>IF(AZ306=4,G306,0)</f>
        <v>0</v>
      </c>
      <c r="BE306" s="145">
        <f>IF(AZ306=5,G306,0)</f>
        <v>0</v>
      </c>
      <c r="CA306" s="174">
        <v>1</v>
      </c>
      <c r="CB306" s="174">
        <v>1</v>
      </c>
      <c r="CZ306" s="145">
        <v>2.8910000000000002E-2</v>
      </c>
    </row>
    <row r="307" spans="1:104">
      <c r="A307" s="175"/>
      <c r="B307" s="178"/>
      <c r="C307" s="223" t="s">
        <v>364</v>
      </c>
      <c r="D307" s="224"/>
      <c r="E307" s="179">
        <v>0</v>
      </c>
      <c r="F307" s="180"/>
      <c r="G307" s="181"/>
      <c r="M307" s="177" t="s">
        <v>364</v>
      </c>
      <c r="O307" s="167"/>
    </row>
    <row r="308" spans="1:104">
      <c r="A308" s="175"/>
      <c r="B308" s="178"/>
      <c r="C308" s="223" t="s">
        <v>365</v>
      </c>
      <c r="D308" s="224"/>
      <c r="E308" s="179">
        <v>6</v>
      </c>
      <c r="F308" s="180"/>
      <c r="G308" s="181"/>
      <c r="M308" s="177" t="s">
        <v>365</v>
      </c>
      <c r="O308" s="167"/>
    </row>
    <row r="309" spans="1:104" ht="22.5">
      <c r="A309" s="168">
        <v>31</v>
      </c>
      <c r="B309" s="169" t="s">
        <v>353</v>
      </c>
      <c r="C309" s="170" t="s">
        <v>366</v>
      </c>
      <c r="D309" s="171" t="s">
        <v>131</v>
      </c>
      <c r="E309" s="172">
        <v>9</v>
      </c>
      <c r="F309" s="172">
        <v>0</v>
      </c>
      <c r="G309" s="173">
        <f>E309*F309</f>
        <v>0</v>
      </c>
      <c r="O309" s="167">
        <v>2</v>
      </c>
      <c r="AA309" s="145">
        <v>1</v>
      </c>
      <c r="AB309" s="145">
        <v>1</v>
      </c>
      <c r="AC309" s="145">
        <v>1</v>
      </c>
      <c r="AZ309" s="145">
        <v>1</v>
      </c>
      <c r="BA309" s="145">
        <f>IF(AZ309=1,G309,0)</f>
        <v>0</v>
      </c>
      <c r="BB309" s="145">
        <f>IF(AZ309=2,G309,0)</f>
        <v>0</v>
      </c>
      <c r="BC309" s="145">
        <f>IF(AZ309=3,G309,0)</f>
        <v>0</v>
      </c>
      <c r="BD309" s="145">
        <f>IF(AZ309=4,G309,0)</f>
        <v>0</v>
      </c>
      <c r="BE309" s="145">
        <f>IF(AZ309=5,G309,0)</f>
        <v>0</v>
      </c>
      <c r="CA309" s="174">
        <v>1</v>
      </c>
      <c r="CB309" s="174">
        <v>1</v>
      </c>
      <c r="CZ309" s="145">
        <v>3.3989999999999999E-2</v>
      </c>
    </row>
    <row r="310" spans="1:104">
      <c r="A310" s="175"/>
      <c r="B310" s="178"/>
      <c r="C310" s="223" t="s">
        <v>367</v>
      </c>
      <c r="D310" s="224"/>
      <c r="E310" s="179">
        <v>0</v>
      </c>
      <c r="F310" s="180"/>
      <c r="G310" s="181"/>
      <c r="M310" s="177" t="s">
        <v>367</v>
      </c>
      <c r="O310" s="167"/>
    </row>
    <row r="311" spans="1:104">
      <c r="A311" s="175"/>
      <c r="B311" s="178"/>
      <c r="C311" s="223" t="s">
        <v>368</v>
      </c>
      <c r="D311" s="224"/>
      <c r="E311" s="179">
        <v>4</v>
      </c>
      <c r="F311" s="180"/>
      <c r="G311" s="181"/>
      <c r="M311" s="177" t="s">
        <v>368</v>
      </c>
      <c r="O311" s="167"/>
    </row>
    <row r="312" spans="1:104">
      <c r="A312" s="175"/>
      <c r="B312" s="178"/>
      <c r="C312" s="223" t="s">
        <v>369</v>
      </c>
      <c r="D312" s="224"/>
      <c r="E312" s="179">
        <v>0</v>
      </c>
      <c r="F312" s="180"/>
      <c r="G312" s="181"/>
      <c r="M312" s="177" t="s">
        <v>369</v>
      </c>
      <c r="O312" s="167"/>
    </row>
    <row r="313" spans="1:104">
      <c r="A313" s="175"/>
      <c r="B313" s="178"/>
      <c r="C313" s="223" t="s">
        <v>370</v>
      </c>
      <c r="D313" s="224"/>
      <c r="E313" s="179">
        <v>5</v>
      </c>
      <c r="F313" s="180"/>
      <c r="G313" s="181"/>
      <c r="M313" s="177" t="s">
        <v>370</v>
      </c>
      <c r="O313" s="167"/>
    </row>
    <row r="314" spans="1:104" ht="22.5">
      <c r="A314" s="168">
        <v>32</v>
      </c>
      <c r="B314" s="169" t="s">
        <v>371</v>
      </c>
      <c r="C314" s="170" t="s">
        <v>372</v>
      </c>
      <c r="D314" s="171" t="s">
        <v>131</v>
      </c>
      <c r="E314" s="172">
        <v>4</v>
      </c>
      <c r="F314" s="172">
        <v>0</v>
      </c>
      <c r="G314" s="173">
        <f>E314*F314</f>
        <v>0</v>
      </c>
      <c r="O314" s="167">
        <v>2</v>
      </c>
      <c r="AA314" s="145">
        <v>1</v>
      </c>
      <c r="AB314" s="145">
        <v>1</v>
      </c>
      <c r="AC314" s="145">
        <v>1</v>
      </c>
      <c r="AZ314" s="145">
        <v>1</v>
      </c>
      <c r="BA314" s="145">
        <f>IF(AZ314=1,G314,0)</f>
        <v>0</v>
      </c>
      <c r="BB314" s="145">
        <f>IF(AZ314=2,G314,0)</f>
        <v>0</v>
      </c>
      <c r="BC314" s="145">
        <f>IF(AZ314=3,G314,0)</f>
        <v>0</v>
      </c>
      <c r="BD314" s="145">
        <f>IF(AZ314=4,G314,0)</f>
        <v>0</v>
      </c>
      <c r="BE314" s="145">
        <f>IF(AZ314=5,G314,0)</f>
        <v>0</v>
      </c>
      <c r="CA314" s="174">
        <v>1</v>
      </c>
      <c r="CB314" s="174">
        <v>1</v>
      </c>
      <c r="CZ314" s="145">
        <v>5.5930000000000001E-2</v>
      </c>
    </row>
    <row r="315" spans="1:104">
      <c r="A315" s="175"/>
      <c r="B315" s="178"/>
      <c r="C315" s="223" t="s">
        <v>373</v>
      </c>
      <c r="D315" s="224"/>
      <c r="E315" s="179">
        <v>0</v>
      </c>
      <c r="F315" s="180"/>
      <c r="G315" s="181"/>
      <c r="M315" s="177" t="s">
        <v>373</v>
      </c>
      <c r="O315" s="167"/>
    </row>
    <row r="316" spans="1:104">
      <c r="A316" s="175"/>
      <c r="B316" s="178"/>
      <c r="C316" s="223" t="s">
        <v>355</v>
      </c>
      <c r="D316" s="224"/>
      <c r="E316" s="179">
        <v>2</v>
      </c>
      <c r="F316" s="180"/>
      <c r="G316" s="181"/>
      <c r="M316" s="177">
        <v>2</v>
      </c>
      <c r="O316" s="167"/>
    </row>
    <row r="317" spans="1:104">
      <c r="A317" s="175"/>
      <c r="B317" s="178"/>
      <c r="C317" s="223" t="s">
        <v>374</v>
      </c>
      <c r="D317" s="224"/>
      <c r="E317" s="179">
        <v>0</v>
      </c>
      <c r="F317" s="180"/>
      <c r="G317" s="181"/>
      <c r="M317" s="177" t="s">
        <v>374</v>
      </c>
      <c r="O317" s="167"/>
    </row>
    <row r="318" spans="1:104">
      <c r="A318" s="175"/>
      <c r="B318" s="178"/>
      <c r="C318" s="223" t="s">
        <v>355</v>
      </c>
      <c r="D318" s="224"/>
      <c r="E318" s="179">
        <v>2</v>
      </c>
      <c r="F318" s="180"/>
      <c r="G318" s="181"/>
      <c r="M318" s="177">
        <v>2</v>
      </c>
      <c r="O318" s="167"/>
    </row>
    <row r="319" spans="1:104">
      <c r="A319" s="182"/>
      <c r="B319" s="183" t="s">
        <v>74</v>
      </c>
      <c r="C319" s="184" t="str">
        <f>CONCATENATE(B291," ",C291)</f>
        <v>64 Výplně otvorů</v>
      </c>
      <c r="D319" s="185"/>
      <c r="E319" s="186"/>
      <c r="F319" s="187"/>
      <c r="G319" s="188">
        <f>SUM(G291:G318)</f>
        <v>0</v>
      </c>
      <c r="O319" s="167">
        <v>4</v>
      </c>
      <c r="BA319" s="189">
        <f>SUM(BA291:BA318)</f>
        <v>0</v>
      </c>
      <c r="BB319" s="189">
        <f>SUM(BB291:BB318)</f>
        <v>0</v>
      </c>
      <c r="BC319" s="189">
        <f>SUM(BC291:BC318)</f>
        <v>0</v>
      </c>
      <c r="BD319" s="189">
        <f>SUM(BD291:BD318)</f>
        <v>0</v>
      </c>
      <c r="BE319" s="189">
        <f>SUM(BE291:BE318)</f>
        <v>0</v>
      </c>
    </row>
    <row r="320" spans="1:104">
      <c r="A320" s="160" t="s">
        <v>72</v>
      </c>
      <c r="B320" s="161" t="s">
        <v>375</v>
      </c>
      <c r="C320" s="162" t="s">
        <v>376</v>
      </c>
      <c r="D320" s="163"/>
      <c r="E320" s="164"/>
      <c r="F320" s="164"/>
      <c r="G320" s="165"/>
      <c r="H320" s="166"/>
      <c r="I320" s="166"/>
      <c r="O320" s="167">
        <v>1</v>
      </c>
    </row>
    <row r="321" spans="1:104" ht="22.5">
      <c r="A321" s="168">
        <v>33</v>
      </c>
      <c r="B321" s="169" t="s">
        <v>377</v>
      </c>
      <c r="C321" s="170" t="s">
        <v>378</v>
      </c>
      <c r="D321" s="171" t="s">
        <v>117</v>
      </c>
      <c r="E321" s="172">
        <v>595.88</v>
      </c>
      <c r="F321" s="172">
        <v>0</v>
      </c>
      <c r="G321" s="173">
        <f>E321*F321</f>
        <v>0</v>
      </c>
      <c r="O321" s="167">
        <v>2</v>
      </c>
      <c r="AA321" s="145">
        <v>1</v>
      </c>
      <c r="AB321" s="145">
        <v>1</v>
      </c>
      <c r="AC321" s="145">
        <v>1</v>
      </c>
      <c r="AZ321" s="145">
        <v>1</v>
      </c>
      <c r="BA321" s="145">
        <f>IF(AZ321=1,G321,0)</f>
        <v>0</v>
      </c>
      <c r="BB321" s="145">
        <f>IF(AZ321=2,G321,0)</f>
        <v>0</v>
      </c>
      <c r="BC321" s="145">
        <f>IF(AZ321=3,G321,0)</f>
        <v>0</v>
      </c>
      <c r="BD321" s="145">
        <f>IF(AZ321=4,G321,0)</f>
        <v>0</v>
      </c>
      <c r="BE321" s="145">
        <f>IF(AZ321=5,G321,0)</f>
        <v>0</v>
      </c>
      <c r="CA321" s="174">
        <v>1</v>
      </c>
      <c r="CB321" s="174">
        <v>1</v>
      </c>
      <c r="CZ321" s="145">
        <v>1.2099999999999999E-3</v>
      </c>
    </row>
    <row r="322" spans="1:104">
      <c r="A322" s="175"/>
      <c r="B322" s="178"/>
      <c r="C322" s="223" t="s">
        <v>379</v>
      </c>
      <c r="D322" s="224"/>
      <c r="E322" s="179">
        <v>0</v>
      </c>
      <c r="F322" s="180"/>
      <c r="G322" s="181"/>
      <c r="M322" s="177" t="s">
        <v>379</v>
      </c>
      <c r="O322" s="167"/>
    </row>
    <row r="323" spans="1:104">
      <c r="A323" s="175"/>
      <c r="B323" s="178"/>
      <c r="C323" s="223" t="s">
        <v>380</v>
      </c>
      <c r="D323" s="224"/>
      <c r="E323" s="179">
        <v>135.80000000000001</v>
      </c>
      <c r="F323" s="180"/>
      <c r="G323" s="181"/>
      <c r="M323" s="177" t="s">
        <v>380</v>
      </c>
      <c r="O323" s="167"/>
    </row>
    <row r="324" spans="1:104">
      <c r="A324" s="175"/>
      <c r="B324" s="178"/>
      <c r="C324" s="223" t="s">
        <v>381</v>
      </c>
      <c r="D324" s="224"/>
      <c r="E324" s="179">
        <v>0</v>
      </c>
      <c r="F324" s="180"/>
      <c r="G324" s="181"/>
      <c r="M324" s="177" t="s">
        <v>381</v>
      </c>
      <c r="O324" s="167"/>
    </row>
    <row r="325" spans="1:104">
      <c r="A325" s="175"/>
      <c r="B325" s="178"/>
      <c r="C325" s="223" t="s">
        <v>382</v>
      </c>
      <c r="D325" s="224"/>
      <c r="E325" s="179">
        <v>288.62</v>
      </c>
      <c r="F325" s="180"/>
      <c r="G325" s="181"/>
      <c r="M325" s="177" t="s">
        <v>382</v>
      </c>
      <c r="O325" s="167"/>
    </row>
    <row r="326" spans="1:104">
      <c r="A326" s="175"/>
      <c r="B326" s="178"/>
      <c r="C326" s="223" t="s">
        <v>383</v>
      </c>
      <c r="D326" s="224"/>
      <c r="E326" s="179">
        <v>0</v>
      </c>
      <c r="F326" s="180"/>
      <c r="G326" s="181"/>
      <c r="M326" s="177" t="s">
        <v>383</v>
      </c>
      <c r="O326" s="167"/>
    </row>
    <row r="327" spans="1:104">
      <c r="A327" s="175"/>
      <c r="B327" s="178"/>
      <c r="C327" s="223" t="s">
        <v>384</v>
      </c>
      <c r="D327" s="224"/>
      <c r="E327" s="179">
        <v>171.46</v>
      </c>
      <c r="F327" s="180"/>
      <c r="G327" s="181"/>
      <c r="M327" s="177" t="s">
        <v>384</v>
      </c>
      <c r="O327" s="167"/>
    </row>
    <row r="328" spans="1:104">
      <c r="A328" s="182"/>
      <c r="B328" s="183" t="s">
        <v>74</v>
      </c>
      <c r="C328" s="184" t="str">
        <f>CONCATENATE(B320," ",C320)</f>
        <v>94 Lešení a stavební výtahy</v>
      </c>
      <c r="D328" s="185"/>
      <c r="E328" s="186"/>
      <c r="F328" s="187"/>
      <c r="G328" s="188">
        <f>SUM(G320:G327)</f>
        <v>0</v>
      </c>
      <c r="O328" s="167">
        <v>4</v>
      </c>
      <c r="BA328" s="189">
        <f>SUM(BA320:BA327)</f>
        <v>0</v>
      </c>
      <c r="BB328" s="189">
        <f>SUM(BB320:BB327)</f>
        <v>0</v>
      </c>
      <c r="BC328" s="189">
        <f>SUM(BC320:BC327)</f>
        <v>0</v>
      </c>
      <c r="BD328" s="189">
        <f>SUM(BD320:BD327)</f>
        <v>0</v>
      </c>
      <c r="BE328" s="189">
        <f>SUM(BE320:BE327)</f>
        <v>0</v>
      </c>
    </row>
    <row r="329" spans="1:104">
      <c r="A329" s="160" t="s">
        <v>72</v>
      </c>
      <c r="B329" s="161" t="s">
        <v>385</v>
      </c>
      <c r="C329" s="162" t="s">
        <v>386</v>
      </c>
      <c r="D329" s="163"/>
      <c r="E329" s="164"/>
      <c r="F329" s="164"/>
      <c r="G329" s="165"/>
      <c r="H329" s="166"/>
      <c r="I329" s="166"/>
      <c r="O329" s="167">
        <v>1</v>
      </c>
    </row>
    <row r="330" spans="1:104">
      <c r="A330" s="168">
        <v>34</v>
      </c>
      <c r="B330" s="169" t="s">
        <v>387</v>
      </c>
      <c r="C330" s="170" t="s">
        <v>388</v>
      </c>
      <c r="D330" s="171" t="s">
        <v>389</v>
      </c>
      <c r="E330" s="172">
        <v>52.4</v>
      </c>
      <c r="F330" s="172">
        <v>0</v>
      </c>
      <c r="G330" s="173">
        <f>E330*F330</f>
        <v>0</v>
      </c>
      <c r="O330" s="167">
        <v>2</v>
      </c>
      <c r="AA330" s="145">
        <v>1</v>
      </c>
      <c r="AB330" s="145">
        <v>1</v>
      </c>
      <c r="AC330" s="145">
        <v>1</v>
      </c>
      <c r="AZ330" s="145">
        <v>1</v>
      </c>
      <c r="BA330" s="145">
        <f>IF(AZ330=1,G330,0)</f>
        <v>0</v>
      </c>
      <c r="BB330" s="145">
        <f>IF(AZ330=2,G330,0)</f>
        <v>0</v>
      </c>
      <c r="BC330" s="145">
        <f>IF(AZ330=3,G330,0)</f>
        <v>0</v>
      </c>
      <c r="BD330" s="145">
        <f>IF(AZ330=4,G330,0)</f>
        <v>0</v>
      </c>
      <c r="BE330" s="145">
        <f>IF(AZ330=5,G330,0)</f>
        <v>0</v>
      </c>
      <c r="CA330" s="174">
        <v>1</v>
      </c>
      <c r="CB330" s="174">
        <v>1</v>
      </c>
      <c r="CZ330" s="145">
        <v>0</v>
      </c>
    </row>
    <row r="331" spans="1:104">
      <c r="A331" s="175"/>
      <c r="B331" s="178"/>
      <c r="C331" s="223" t="s">
        <v>390</v>
      </c>
      <c r="D331" s="224"/>
      <c r="E331" s="179">
        <v>0</v>
      </c>
      <c r="F331" s="180"/>
      <c r="G331" s="181"/>
      <c r="M331" s="177" t="s">
        <v>390</v>
      </c>
      <c r="O331" s="167"/>
    </row>
    <row r="332" spans="1:104">
      <c r="A332" s="175"/>
      <c r="B332" s="178"/>
      <c r="C332" s="223" t="s">
        <v>391</v>
      </c>
      <c r="D332" s="224"/>
      <c r="E332" s="179">
        <v>8</v>
      </c>
      <c r="F332" s="180"/>
      <c r="G332" s="181"/>
      <c r="M332" s="177" t="s">
        <v>391</v>
      </c>
      <c r="O332" s="167"/>
    </row>
    <row r="333" spans="1:104">
      <c r="A333" s="175"/>
      <c r="B333" s="178"/>
      <c r="C333" s="223" t="s">
        <v>392</v>
      </c>
      <c r="D333" s="224"/>
      <c r="E333" s="179">
        <v>0</v>
      </c>
      <c r="F333" s="180"/>
      <c r="G333" s="181"/>
      <c r="M333" s="177" t="s">
        <v>392</v>
      </c>
      <c r="O333" s="167"/>
    </row>
    <row r="334" spans="1:104">
      <c r="A334" s="175"/>
      <c r="B334" s="178"/>
      <c r="C334" s="223" t="s">
        <v>391</v>
      </c>
      <c r="D334" s="224"/>
      <c r="E334" s="179">
        <v>8</v>
      </c>
      <c r="F334" s="180"/>
      <c r="G334" s="181"/>
      <c r="M334" s="177" t="s">
        <v>391</v>
      </c>
      <c r="O334" s="167"/>
    </row>
    <row r="335" spans="1:104">
      <c r="A335" s="175"/>
      <c r="B335" s="178"/>
      <c r="C335" s="223" t="s">
        <v>393</v>
      </c>
      <c r="D335" s="224"/>
      <c r="E335" s="179">
        <v>0</v>
      </c>
      <c r="F335" s="180"/>
      <c r="G335" s="181"/>
      <c r="M335" s="177" t="s">
        <v>393</v>
      </c>
      <c r="O335" s="167"/>
    </row>
    <row r="336" spans="1:104">
      <c r="A336" s="175"/>
      <c r="B336" s="178"/>
      <c r="C336" s="223" t="s">
        <v>391</v>
      </c>
      <c r="D336" s="224"/>
      <c r="E336" s="179">
        <v>8</v>
      </c>
      <c r="F336" s="180"/>
      <c r="G336" s="181"/>
      <c r="M336" s="177" t="s">
        <v>391</v>
      </c>
      <c r="O336" s="167"/>
    </row>
    <row r="337" spans="1:104">
      <c r="A337" s="175"/>
      <c r="B337" s="178"/>
      <c r="C337" s="223" t="s">
        <v>394</v>
      </c>
      <c r="D337" s="224"/>
      <c r="E337" s="179">
        <v>0</v>
      </c>
      <c r="F337" s="180"/>
      <c r="G337" s="181"/>
      <c r="M337" s="177" t="s">
        <v>394</v>
      </c>
      <c r="O337" s="167"/>
    </row>
    <row r="338" spans="1:104">
      <c r="A338" s="175"/>
      <c r="B338" s="178"/>
      <c r="C338" s="223" t="s">
        <v>395</v>
      </c>
      <c r="D338" s="224"/>
      <c r="E338" s="179">
        <v>12.4</v>
      </c>
      <c r="F338" s="180"/>
      <c r="G338" s="181"/>
      <c r="M338" s="177" t="s">
        <v>395</v>
      </c>
      <c r="O338" s="167"/>
    </row>
    <row r="339" spans="1:104">
      <c r="A339" s="175"/>
      <c r="B339" s="178"/>
      <c r="C339" s="223" t="s">
        <v>396</v>
      </c>
      <c r="D339" s="224"/>
      <c r="E339" s="179">
        <v>0</v>
      </c>
      <c r="F339" s="180"/>
      <c r="G339" s="181"/>
      <c r="M339" s="177" t="s">
        <v>396</v>
      </c>
      <c r="O339" s="167"/>
    </row>
    <row r="340" spans="1:104">
      <c r="A340" s="175"/>
      <c r="B340" s="178"/>
      <c r="C340" s="223" t="s">
        <v>391</v>
      </c>
      <c r="D340" s="224"/>
      <c r="E340" s="179">
        <v>8</v>
      </c>
      <c r="F340" s="180"/>
      <c r="G340" s="181"/>
      <c r="M340" s="177" t="s">
        <v>391</v>
      </c>
      <c r="O340" s="167"/>
    </row>
    <row r="341" spans="1:104">
      <c r="A341" s="175"/>
      <c r="B341" s="178"/>
      <c r="C341" s="223" t="s">
        <v>397</v>
      </c>
      <c r="D341" s="224"/>
      <c r="E341" s="179">
        <v>0</v>
      </c>
      <c r="F341" s="180"/>
      <c r="G341" s="181"/>
      <c r="M341" s="177" t="s">
        <v>397</v>
      </c>
      <c r="O341" s="167"/>
    </row>
    <row r="342" spans="1:104">
      <c r="A342" s="175"/>
      <c r="B342" s="178"/>
      <c r="C342" s="223" t="s">
        <v>398</v>
      </c>
      <c r="D342" s="224"/>
      <c r="E342" s="179">
        <v>4</v>
      </c>
      <c r="F342" s="180"/>
      <c r="G342" s="181"/>
      <c r="M342" s="177" t="s">
        <v>398</v>
      </c>
      <c r="O342" s="167"/>
    </row>
    <row r="343" spans="1:104">
      <c r="A343" s="175"/>
      <c r="B343" s="178"/>
      <c r="C343" s="223" t="s">
        <v>399</v>
      </c>
      <c r="D343" s="224"/>
      <c r="E343" s="179">
        <v>0</v>
      </c>
      <c r="F343" s="180"/>
      <c r="G343" s="181"/>
      <c r="M343" s="177" t="s">
        <v>399</v>
      </c>
      <c r="O343" s="167"/>
    </row>
    <row r="344" spans="1:104">
      <c r="A344" s="175"/>
      <c r="B344" s="178"/>
      <c r="C344" s="223" t="s">
        <v>398</v>
      </c>
      <c r="D344" s="224"/>
      <c r="E344" s="179">
        <v>4</v>
      </c>
      <c r="F344" s="180"/>
      <c r="G344" s="181"/>
      <c r="M344" s="177" t="s">
        <v>398</v>
      </c>
      <c r="O344" s="167"/>
    </row>
    <row r="345" spans="1:104">
      <c r="A345" s="168">
        <v>35</v>
      </c>
      <c r="B345" s="169" t="s">
        <v>400</v>
      </c>
      <c r="C345" s="170" t="s">
        <v>401</v>
      </c>
      <c r="D345" s="171" t="s">
        <v>117</v>
      </c>
      <c r="E345" s="172">
        <v>102.355</v>
      </c>
      <c r="F345" s="172">
        <v>0</v>
      </c>
      <c r="G345" s="173">
        <f>E345*F345</f>
        <v>0</v>
      </c>
      <c r="O345" s="167">
        <v>2</v>
      </c>
      <c r="AA345" s="145">
        <v>1</v>
      </c>
      <c r="AB345" s="145">
        <v>1</v>
      </c>
      <c r="AC345" s="145">
        <v>1</v>
      </c>
      <c r="AZ345" s="145">
        <v>1</v>
      </c>
      <c r="BA345" s="145">
        <f>IF(AZ345=1,G345,0)</f>
        <v>0</v>
      </c>
      <c r="BB345" s="145">
        <f>IF(AZ345=2,G345,0)</f>
        <v>0</v>
      </c>
      <c r="BC345" s="145">
        <f>IF(AZ345=3,G345,0)</f>
        <v>0</v>
      </c>
      <c r="BD345" s="145">
        <f>IF(AZ345=4,G345,0)</f>
        <v>0</v>
      </c>
      <c r="BE345" s="145">
        <f>IF(AZ345=5,G345,0)</f>
        <v>0</v>
      </c>
      <c r="CA345" s="174">
        <v>1</v>
      </c>
      <c r="CB345" s="174">
        <v>1</v>
      </c>
      <c r="CZ345" s="145">
        <v>6.7000000000000002E-4</v>
      </c>
    </row>
    <row r="346" spans="1:104">
      <c r="A346" s="175"/>
      <c r="B346" s="178"/>
      <c r="C346" s="223" t="s">
        <v>402</v>
      </c>
      <c r="D346" s="224"/>
      <c r="E346" s="179">
        <v>0</v>
      </c>
      <c r="F346" s="180"/>
      <c r="G346" s="181"/>
      <c r="M346" s="177" t="s">
        <v>402</v>
      </c>
      <c r="O346" s="167"/>
    </row>
    <row r="347" spans="1:104">
      <c r="A347" s="175"/>
      <c r="B347" s="178"/>
      <c r="C347" s="223" t="s">
        <v>403</v>
      </c>
      <c r="D347" s="224"/>
      <c r="E347" s="179">
        <v>8.468</v>
      </c>
      <c r="F347" s="180"/>
      <c r="G347" s="181"/>
      <c r="M347" s="177" t="s">
        <v>403</v>
      </c>
      <c r="O347" s="167"/>
    </row>
    <row r="348" spans="1:104">
      <c r="A348" s="175"/>
      <c r="B348" s="178"/>
      <c r="C348" s="223" t="s">
        <v>404</v>
      </c>
      <c r="D348" s="224"/>
      <c r="E348" s="179">
        <v>4.3499999999999996</v>
      </c>
      <c r="F348" s="180"/>
      <c r="G348" s="181"/>
      <c r="M348" s="177" t="s">
        <v>404</v>
      </c>
      <c r="O348" s="167"/>
    </row>
    <row r="349" spans="1:104">
      <c r="A349" s="175"/>
      <c r="B349" s="178"/>
      <c r="C349" s="223" t="s">
        <v>405</v>
      </c>
      <c r="D349" s="224"/>
      <c r="E349" s="179">
        <v>7.2679999999999998</v>
      </c>
      <c r="F349" s="180"/>
      <c r="G349" s="181"/>
      <c r="M349" s="177" t="s">
        <v>405</v>
      </c>
      <c r="O349" s="167"/>
    </row>
    <row r="350" spans="1:104">
      <c r="A350" s="175"/>
      <c r="B350" s="178"/>
      <c r="C350" s="223" t="s">
        <v>405</v>
      </c>
      <c r="D350" s="224"/>
      <c r="E350" s="179">
        <v>7.2679999999999998</v>
      </c>
      <c r="F350" s="180"/>
      <c r="G350" s="181"/>
      <c r="M350" s="177" t="s">
        <v>405</v>
      </c>
      <c r="O350" s="167"/>
    </row>
    <row r="351" spans="1:104">
      <c r="A351" s="175"/>
      <c r="B351" s="178"/>
      <c r="C351" s="223" t="s">
        <v>406</v>
      </c>
      <c r="D351" s="224"/>
      <c r="E351" s="179">
        <v>5.72</v>
      </c>
      <c r="F351" s="180"/>
      <c r="G351" s="181"/>
      <c r="M351" s="177" t="s">
        <v>406</v>
      </c>
      <c r="O351" s="167"/>
    </row>
    <row r="352" spans="1:104">
      <c r="A352" s="175"/>
      <c r="B352" s="178"/>
      <c r="C352" s="223" t="s">
        <v>407</v>
      </c>
      <c r="D352" s="224"/>
      <c r="E352" s="179">
        <v>2.61</v>
      </c>
      <c r="F352" s="180"/>
      <c r="G352" s="181"/>
      <c r="M352" s="177" t="s">
        <v>407</v>
      </c>
      <c r="O352" s="167"/>
    </row>
    <row r="353" spans="1:15">
      <c r="A353" s="175"/>
      <c r="B353" s="178"/>
      <c r="C353" s="223" t="s">
        <v>408</v>
      </c>
      <c r="D353" s="224"/>
      <c r="E353" s="179">
        <v>1.8180000000000001</v>
      </c>
      <c r="F353" s="180"/>
      <c r="G353" s="181"/>
      <c r="M353" s="177" t="s">
        <v>408</v>
      </c>
      <c r="O353" s="167"/>
    </row>
    <row r="354" spans="1:15">
      <c r="A354" s="175"/>
      <c r="B354" s="178"/>
      <c r="C354" s="223" t="s">
        <v>409</v>
      </c>
      <c r="D354" s="224"/>
      <c r="E354" s="179">
        <v>2.7549999999999999</v>
      </c>
      <c r="F354" s="180"/>
      <c r="G354" s="181"/>
      <c r="M354" s="177" t="s">
        <v>409</v>
      </c>
      <c r="O354" s="167"/>
    </row>
    <row r="355" spans="1:15">
      <c r="A355" s="175"/>
      <c r="B355" s="178"/>
      <c r="C355" s="223" t="s">
        <v>410</v>
      </c>
      <c r="D355" s="224"/>
      <c r="E355" s="179">
        <v>3.76</v>
      </c>
      <c r="F355" s="180"/>
      <c r="G355" s="181"/>
      <c r="M355" s="177" t="s">
        <v>410</v>
      </c>
      <c r="O355" s="167"/>
    </row>
    <row r="356" spans="1:15">
      <c r="A356" s="175"/>
      <c r="B356" s="178"/>
      <c r="C356" s="223" t="s">
        <v>411</v>
      </c>
      <c r="D356" s="224"/>
      <c r="E356" s="179">
        <v>3.1850000000000001</v>
      </c>
      <c r="F356" s="180"/>
      <c r="G356" s="181"/>
      <c r="M356" s="177" t="s">
        <v>411</v>
      </c>
      <c r="O356" s="167"/>
    </row>
    <row r="357" spans="1:15">
      <c r="A357" s="175"/>
      <c r="B357" s="178"/>
      <c r="C357" s="223" t="s">
        <v>412</v>
      </c>
      <c r="D357" s="224"/>
      <c r="E357" s="179">
        <v>2.9</v>
      </c>
      <c r="F357" s="180"/>
      <c r="G357" s="181"/>
      <c r="M357" s="177" t="s">
        <v>412</v>
      </c>
      <c r="O357" s="167"/>
    </row>
    <row r="358" spans="1:15">
      <c r="A358" s="175"/>
      <c r="B358" s="178"/>
      <c r="C358" s="223" t="s">
        <v>413</v>
      </c>
      <c r="D358" s="224"/>
      <c r="E358" s="179">
        <v>7.83</v>
      </c>
      <c r="F358" s="180"/>
      <c r="G358" s="181"/>
      <c r="M358" s="177" t="s">
        <v>413</v>
      </c>
      <c r="O358" s="167"/>
    </row>
    <row r="359" spans="1:15">
      <c r="A359" s="175"/>
      <c r="B359" s="178"/>
      <c r="C359" s="223" t="s">
        <v>414</v>
      </c>
      <c r="D359" s="224"/>
      <c r="E359" s="179">
        <v>0</v>
      </c>
      <c r="F359" s="180"/>
      <c r="G359" s="181"/>
      <c r="M359" s="177" t="s">
        <v>414</v>
      </c>
      <c r="O359" s="167"/>
    </row>
    <row r="360" spans="1:15">
      <c r="A360" s="175"/>
      <c r="B360" s="178"/>
      <c r="C360" s="223" t="s">
        <v>415</v>
      </c>
      <c r="D360" s="224"/>
      <c r="E360" s="179">
        <v>1</v>
      </c>
      <c r="F360" s="180"/>
      <c r="G360" s="181"/>
      <c r="M360" s="177" t="s">
        <v>415</v>
      </c>
      <c r="O360" s="167"/>
    </row>
    <row r="361" spans="1:15">
      <c r="A361" s="175"/>
      <c r="B361" s="178"/>
      <c r="C361" s="223" t="s">
        <v>416</v>
      </c>
      <c r="D361" s="224"/>
      <c r="E361" s="179">
        <v>0</v>
      </c>
      <c r="F361" s="180"/>
      <c r="G361" s="181"/>
      <c r="M361" s="177" t="s">
        <v>416</v>
      </c>
      <c r="O361" s="167"/>
    </row>
    <row r="362" spans="1:15">
      <c r="A362" s="175"/>
      <c r="B362" s="178"/>
      <c r="C362" s="223" t="s">
        <v>417</v>
      </c>
      <c r="D362" s="224"/>
      <c r="E362" s="179">
        <v>11.112</v>
      </c>
      <c r="F362" s="180"/>
      <c r="G362" s="181"/>
      <c r="M362" s="177" t="s">
        <v>417</v>
      </c>
      <c r="O362" s="167"/>
    </row>
    <row r="363" spans="1:15">
      <c r="A363" s="175"/>
      <c r="B363" s="178"/>
      <c r="C363" s="223" t="s">
        <v>418</v>
      </c>
      <c r="D363" s="224"/>
      <c r="E363" s="179">
        <v>1.675</v>
      </c>
      <c r="F363" s="180"/>
      <c r="G363" s="181"/>
      <c r="M363" s="177" t="s">
        <v>418</v>
      </c>
      <c r="O363" s="167"/>
    </row>
    <row r="364" spans="1:15">
      <c r="A364" s="175"/>
      <c r="B364" s="178"/>
      <c r="C364" s="223" t="s">
        <v>419</v>
      </c>
      <c r="D364" s="224"/>
      <c r="E364" s="179">
        <v>1.82</v>
      </c>
      <c r="F364" s="180"/>
      <c r="G364" s="181"/>
      <c r="M364" s="177" t="s">
        <v>419</v>
      </c>
      <c r="O364" s="167"/>
    </row>
    <row r="365" spans="1:15">
      <c r="A365" s="175"/>
      <c r="B365" s="178"/>
      <c r="C365" s="223" t="s">
        <v>420</v>
      </c>
      <c r="D365" s="224"/>
      <c r="E365" s="179">
        <v>6.0949999999999998</v>
      </c>
      <c r="F365" s="180"/>
      <c r="G365" s="181"/>
      <c r="M365" s="177" t="s">
        <v>420</v>
      </c>
      <c r="O365" s="167"/>
    </row>
    <row r="366" spans="1:15">
      <c r="A366" s="175"/>
      <c r="B366" s="178"/>
      <c r="C366" s="223" t="s">
        <v>421</v>
      </c>
      <c r="D366" s="224"/>
      <c r="E366" s="179">
        <v>0</v>
      </c>
      <c r="F366" s="180"/>
      <c r="G366" s="181"/>
      <c r="M366" s="177" t="s">
        <v>421</v>
      </c>
      <c r="O366" s="167"/>
    </row>
    <row r="367" spans="1:15">
      <c r="A367" s="175"/>
      <c r="B367" s="178"/>
      <c r="C367" s="223" t="s">
        <v>422</v>
      </c>
      <c r="D367" s="224"/>
      <c r="E367" s="179">
        <v>7.5049999999999999</v>
      </c>
      <c r="F367" s="180"/>
      <c r="G367" s="181"/>
      <c r="M367" s="177" t="s">
        <v>422</v>
      </c>
      <c r="O367" s="167"/>
    </row>
    <row r="368" spans="1:15">
      <c r="A368" s="175"/>
      <c r="B368" s="178"/>
      <c r="C368" s="223" t="s">
        <v>423</v>
      </c>
      <c r="D368" s="224"/>
      <c r="E368" s="179">
        <v>0</v>
      </c>
      <c r="F368" s="180"/>
      <c r="G368" s="181"/>
      <c r="M368" s="177" t="s">
        <v>423</v>
      </c>
      <c r="O368" s="167"/>
    </row>
    <row r="369" spans="1:104">
      <c r="A369" s="175"/>
      <c r="B369" s="178"/>
      <c r="C369" s="223" t="s">
        <v>424</v>
      </c>
      <c r="D369" s="224"/>
      <c r="E369" s="179">
        <v>10.26</v>
      </c>
      <c r="F369" s="180"/>
      <c r="G369" s="181"/>
      <c r="M369" s="177" t="s">
        <v>424</v>
      </c>
      <c r="O369" s="167"/>
    </row>
    <row r="370" spans="1:104">
      <c r="A370" s="175"/>
      <c r="B370" s="178"/>
      <c r="C370" s="223" t="s">
        <v>425</v>
      </c>
      <c r="D370" s="224"/>
      <c r="E370" s="179">
        <v>3.7559999999999998</v>
      </c>
      <c r="F370" s="180"/>
      <c r="G370" s="181"/>
      <c r="M370" s="177" t="s">
        <v>425</v>
      </c>
      <c r="O370" s="167"/>
    </row>
    <row r="371" spans="1:104">
      <c r="A371" s="175"/>
      <c r="B371" s="178"/>
      <c r="C371" s="223" t="s">
        <v>426</v>
      </c>
      <c r="D371" s="224"/>
      <c r="E371" s="179">
        <v>0</v>
      </c>
      <c r="F371" s="180"/>
      <c r="G371" s="181"/>
      <c r="M371" s="177" t="s">
        <v>426</v>
      </c>
      <c r="O371" s="167"/>
    </row>
    <row r="372" spans="1:104">
      <c r="A372" s="175"/>
      <c r="B372" s="178"/>
      <c r="C372" s="223" t="s">
        <v>427</v>
      </c>
      <c r="D372" s="224"/>
      <c r="E372" s="179">
        <v>1.2</v>
      </c>
      <c r="F372" s="180"/>
      <c r="G372" s="181"/>
      <c r="M372" s="177" t="s">
        <v>427</v>
      </c>
      <c r="O372" s="167"/>
    </row>
    <row r="373" spans="1:104">
      <c r="A373" s="168">
        <v>36</v>
      </c>
      <c r="B373" s="169" t="s">
        <v>428</v>
      </c>
      <c r="C373" s="170" t="s">
        <v>429</v>
      </c>
      <c r="D373" s="171" t="s">
        <v>117</v>
      </c>
      <c r="E373" s="172">
        <v>54.560400000000001</v>
      </c>
      <c r="F373" s="172">
        <v>0</v>
      </c>
      <c r="G373" s="173">
        <f>E373*F373</f>
        <v>0</v>
      </c>
      <c r="O373" s="167">
        <v>2</v>
      </c>
      <c r="AA373" s="145">
        <v>1</v>
      </c>
      <c r="AB373" s="145">
        <v>1</v>
      </c>
      <c r="AC373" s="145">
        <v>1</v>
      </c>
      <c r="AZ373" s="145">
        <v>1</v>
      </c>
      <c r="BA373" s="145">
        <f>IF(AZ373=1,G373,0)</f>
        <v>0</v>
      </c>
      <c r="BB373" s="145">
        <f>IF(AZ373=2,G373,0)</f>
        <v>0</v>
      </c>
      <c r="BC373" s="145">
        <f>IF(AZ373=3,G373,0)</f>
        <v>0</v>
      </c>
      <c r="BD373" s="145">
        <f>IF(AZ373=4,G373,0)</f>
        <v>0</v>
      </c>
      <c r="BE373" s="145">
        <f>IF(AZ373=5,G373,0)</f>
        <v>0</v>
      </c>
      <c r="CA373" s="174">
        <v>1</v>
      </c>
      <c r="CB373" s="174">
        <v>1</v>
      </c>
      <c r="CZ373" s="145">
        <v>6.7000000000000002E-4</v>
      </c>
    </row>
    <row r="374" spans="1:104">
      <c r="A374" s="175"/>
      <c r="B374" s="178"/>
      <c r="C374" s="223" t="s">
        <v>430</v>
      </c>
      <c r="D374" s="224"/>
      <c r="E374" s="179">
        <v>0</v>
      </c>
      <c r="F374" s="180"/>
      <c r="G374" s="181"/>
      <c r="M374" s="177" t="s">
        <v>430</v>
      </c>
      <c r="O374" s="167"/>
    </row>
    <row r="375" spans="1:104">
      <c r="A375" s="175"/>
      <c r="B375" s="178"/>
      <c r="C375" s="223" t="s">
        <v>431</v>
      </c>
      <c r="D375" s="224"/>
      <c r="E375" s="179">
        <v>9.8569999999999993</v>
      </c>
      <c r="F375" s="180"/>
      <c r="G375" s="181"/>
      <c r="M375" s="177" t="s">
        <v>431</v>
      </c>
      <c r="O375" s="167"/>
    </row>
    <row r="376" spans="1:104">
      <c r="A376" s="175"/>
      <c r="B376" s="178"/>
      <c r="C376" s="223" t="s">
        <v>432</v>
      </c>
      <c r="D376" s="224"/>
      <c r="E376" s="179">
        <v>8.3864000000000001</v>
      </c>
      <c r="F376" s="180"/>
      <c r="G376" s="181"/>
      <c r="M376" s="177" t="s">
        <v>432</v>
      </c>
      <c r="O376" s="167"/>
    </row>
    <row r="377" spans="1:104">
      <c r="A377" s="175"/>
      <c r="B377" s="178"/>
      <c r="C377" s="223" t="s">
        <v>433</v>
      </c>
      <c r="D377" s="224"/>
      <c r="E377" s="179">
        <v>12.311999999999999</v>
      </c>
      <c r="F377" s="180"/>
      <c r="G377" s="181"/>
      <c r="M377" s="177" t="s">
        <v>433</v>
      </c>
      <c r="O377" s="167"/>
    </row>
    <row r="378" spans="1:104">
      <c r="A378" s="175"/>
      <c r="B378" s="178"/>
      <c r="C378" s="223" t="s">
        <v>434</v>
      </c>
      <c r="D378" s="224"/>
      <c r="E378" s="179">
        <v>0</v>
      </c>
      <c r="F378" s="180"/>
      <c r="G378" s="181"/>
      <c r="M378" s="177" t="s">
        <v>434</v>
      </c>
      <c r="O378" s="167"/>
    </row>
    <row r="379" spans="1:104">
      <c r="A379" s="175"/>
      <c r="B379" s="178"/>
      <c r="C379" s="223" t="s">
        <v>435</v>
      </c>
      <c r="D379" s="224"/>
      <c r="E379" s="179">
        <v>9.1151999999999997</v>
      </c>
      <c r="F379" s="180"/>
      <c r="G379" s="181"/>
      <c r="M379" s="177" t="s">
        <v>435</v>
      </c>
      <c r="O379" s="167"/>
    </row>
    <row r="380" spans="1:104">
      <c r="A380" s="175"/>
      <c r="B380" s="178"/>
      <c r="C380" s="223" t="s">
        <v>436</v>
      </c>
      <c r="D380" s="224"/>
      <c r="E380" s="179">
        <v>8.3808000000000007</v>
      </c>
      <c r="F380" s="180"/>
      <c r="G380" s="181"/>
      <c r="M380" s="177" t="s">
        <v>436</v>
      </c>
      <c r="O380" s="167"/>
    </row>
    <row r="381" spans="1:104">
      <c r="A381" s="175"/>
      <c r="B381" s="178"/>
      <c r="C381" s="223" t="s">
        <v>437</v>
      </c>
      <c r="D381" s="224"/>
      <c r="E381" s="179">
        <v>0</v>
      </c>
      <c r="F381" s="180"/>
      <c r="G381" s="181"/>
      <c r="M381" s="177" t="s">
        <v>437</v>
      </c>
      <c r="O381" s="167"/>
    </row>
    <row r="382" spans="1:104">
      <c r="A382" s="175"/>
      <c r="B382" s="178"/>
      <c r="C382" s="223" t="s">
        <v>438</v>
      </c>
      <c r="D382" s="224"/>
      <c r="E382" s="179">
        <v>6.5090000000000003</v>
      </c>
      <c r="F382" s="180"/>
      <c r="G382" s="181"/>
      <c r="M382" s="177" t="s">
        <v>438</v>
      </c>
      <c r="O382" s="167"/>
    </row>
    <row r="383" spans="1:104">
      <c r="A383" s="168">
        <v>37</v>
      </c>
      <c r="B383" s="169" t="s">
        <v>439</v>
      </c>
      <c r="C383" s="170" t="s">
        <v>440</v>
      </c>
      <c r="D383" s="171" t="s">
        <v>104</v>
      </c>
      <c r="E383" s="172">
        <v>12.6798</v>
      </c>
      <c r="F383" s="172">
        <v>0</v>
      </c>
      <c r="G383" s="173">
        <f>E383*F383</f>
        <v>0</v>
      </c>
      <c r="O383" s="167">
        <v>2</v>
      </c>
      <c r="AA383" s="145">
        <v>1</v>
      </c>
      <c r="AB383" s="145">
        <v>1</v>
      </c>
      <c r="AC383" s="145">
        <v>1</v>
      </c>
      <c r="AZ383" s="145">
        <v>1</v>
      </c>
      <c r="BA383" s="145">
        <f>IF(AZ383=1,G383,0)</f>
        <v>0</v>
      </c>
      <c r="BB383" s="145">
        <f>IF(AZ383=2,G383,0)</f>
        <v>0</v>
      </c>
      <c r="BC383" s="145">
        <f>IF(AZ383=3,G383,0)</f>
        <v>0</v>
      </c>
      <c r="BD383" s="145">
        <f>IF(AZ383=4,G383,0)</f>
        <v>0</v>
      </c>
      <c r="BE383" s="145">
        <f>IF(AZ383=5,G383,0)</f>
        <v>0</v>
      </c>
      <c r="CA383" s="174">
        <v>1</v>
      </c>
      <c r="CB383" s="174">
        <v>1</v>
      </c>
      <c r="CZ383" s="145">
        <v>1.2800000000000001E-3</v>
      </c>
    </row>
    <row r="384" spans="1:104">
      <c r="A384" s="175"/>
      <c r="B384" s="178"/>
      <c r="C384" s="223" t="s">
        <v>390</v>
      </c>
      <c r="D384" s="224"/>
      <c r="E384" s="179">
        <v>0</v>
      </c>
      <c r="F384" s="180"/>
      <c r="G384" s="181"/>
      <c r="M384" s="177" t="s">
        <v>390</v>
      </c>
      <c r="O384" s="167"/>
    </row>
    <row r="385" spans="1:104">
      <c r="A385" s="175"/>
      <c r="B385" s="178"/>
      <c r="C385" s="223" t="s">
        <v>441</v>
      </c>
      <c r="D385" s="224"/>
      <c r="E385" s="179">
        <v>1.05</v>
      </c>
      <c r="F385" s="180"/>
      <c r="G385" s="181"/>
      <c r="M385" s="177" t="s">
        <v>441</v>
      </c>
      <c r="O385" s="167"/>
    </row>
    <row r="386" spans="1:104">
      <c r="A386" s="175"/>
      <c r="B386" s="178"/>
      <c r="C386" s="223" t="s">
        <v>392</v>
      </c>
      <c r="D386" s="224"/>
      <c r="E386" s="179">
        <v>0</v>
      </c>
      <c r="F386" s="180"/>
      <c r="G386" s="181"/>
      <c r="M386" s="177" t="s">
        <v>392</v>
      </c>
      <c r="O386" s="167"/>
    </row>
    <row r="387" spans="1:104">
      <c r="A387" s="175"/>
      <c r="B387" s="178"/>
      <c r="C387" s="223" t="s">
        <v>441</v>
      </c>
      <c r="D387" s="224"/>
      <c r="E387" s="179">
        <v>1.05</v>
      </c>
      <c r="F387" s="180"/>
      <c r="G387" s="181"/>
      <c r="M387" s="177" t="s">
        <v>441</v>
      </c>
      <c r="O387" s="167"/>
    </row>
    <row r="388" spans="1:104">
      <c r="A388" s="175"/>
      <c r="B388" s="178"/>
      <c r="C388" s="223" t="s">
        <v>393</v>
      </c>
      <c r="D388" s="224"/>
      <c r="E388" s="179">
        <v>0</v>
      </c>
      <c r="F388" s="180"/>
      <c r="G388" s="181"/>
      <c r="M388" s="177" t="s">
        <v>393</v>
      </c>
      <c r="O388" s="167"/>
    </row>
    <row r="389" spans="1:104">
      <c r="A389" s="175"/>
      <c r="B389" s="178"/>
      <c r="C389" s="223" t="s">
        <v>442</v>
      </c>
      <c r="D389" s="224"/>
      <c r="E389" s="179">
        <v>0.84</v>
      </c>
      <c r="F389" s="180"/>
      <c r="G389" s="181"/>
      <c r="M389" s="177" t="s">
        <v>442</v>
      </c>
      <c r="O389" s="167"/>
    </row>
    <row r="390" spans="1:104">
      <c r="A390" s="175"/>
      <c r="B390" s="178"/>
      <c r="C390" s="223" t="s">
        <v>394</v>
      </c>
      <c r="D390" s="224"/>
      <c r="E390" s="179">
        <v>0</v>
      </c>
      <c r="F390" s="180"/>
      <c r="G390" s="181"/>
      <c r="M390" s="177" t="s">
        <v>394</v>
      </c>
      <c r="O390" s="167"/>
    </row>
    <row r="391" spans="1:104">
      <c r="A391" s="175"/>
      <c r="B391" s="178"/>
      <c r="C391" s="223" t="s">
        <v>443</v>
      </c>
      <c r="D391" s="224"/>
      <c r="E391" s="179">
        <v>5.6265000000000001</v>
      </c>
      <c r="F391" s="180"/>
      <c r="G391" s="181"/>
      <c r="M391" s="177" t="s">
        <v>443</v>
      </c>
      <c r="O391" s="167"/>
    </row>
    <row r="392" spans="1:104">
      <c r="A392" s="175"/>
      <c r="B392" s="178"/>
      <c r="C392" s="223" t="s">
        <v>396</v>
      </c>
      <c r="D392" s="224"/>
      <c r="E392" s="179">
        <v>0</v>
      </c>
      <c r="F392" s="180"/>
      <c r="G392" s="181"/>
      <c r="M392" s="177" t="s">
        <v>396</v>
      </c>
      <c r="O392" s="167"/>
    </row>
    <row r="393" spans="1:104">
      <c r="A393" s="175"/>
      <c r="B393" s="178"/>
      <c r="C393" s="223" t="s">
        <v>109</v>
      </c>
      <c r="D393" s="224"/>
      <c r="E393" s="179">
        <v>1.155</v>
      </c>
      <c r="F393" s="180"/>
      <c r="G393" s="181"/>
      <c r="M393" s="177" t="s">
        <v>109</v>
      </c>
      <c r="O393" s="167"/>
    </row>
    <row r="394" spans="1:104">
      <c r="A394" s="175"/>
      <c r="B394" s="178"/>
      <c r="C394" s="223" t="s">
        <v>444</v>
      </c>
      <c r="D394" s="224"/>
      <c r="E394" s="179">
        <v>0</v>
      </c>
      <c r="F394" s="180"/>
      <c r="G394" s="181"/>
      <c r="M394" s="177" t="s">
        <v>444</v>
      </c>
      <c r="O394" s="167"/>
    </row>
    <row r="395" spans="1:104">
      <c r="A395" s="175"/>
      <c r="B395" s="178"/>
      <c r="C395" s="223" t="s">
        <v>445</v>
      </c>
      <c r="D395" s="224"/>
      <c r="E395" s="179">
        <v>2.1375000000000002</v>
      </c>
      <c r="F395" s="180"/>
      <c r="G395" s="181"/>
      <c r="M395" s="177" t="s">
        <v>445</v>
      </c>
      <c r="O395" s="167"/>
    </row>
    <row r="396" spans="1:104">
      <c r="A396" s="175"/>
      <c r="B396" s="178"/>
      <c r="C396" s="223" t="s">
        <v>446</v>
      </c>
      <c r="D396" s="224"/>
      <c r="E396" s="179">
        <v>0.82079999999999997</v>
      </c>
      <c r="F396" s="180"/>
      <c r="G396" s="181"/>
      <c r="M396" s="177" t="s">
        <v>446</v>
      </c>
      <c r="O396" s="167"/>
    </row>
    <row r="397" spans="1:104">
      <c r="A397" s="168">
        <v>38</v>
      </c>
      <c r="B397" s="169" t="s">
        <v>447</v>
      </c>
      <c r="C397" s="170" t="s">
        <v>448</v>
      </c>
      <c r="D397" s="171" t="s">
        <v>389</v>
      </c>
      <c r="E397" s="172">
        <v>4.2</v>
      </c>
      <c r="F397" s="172">
        <v>0</v>
      </c>
      <c r="G397" s="173">
        <f>E397*F397</f>
        <v>0</v>
      </c>
      <c r="O397" s="167">
        <v>2</v>
      </c>
      <c r="AA397" s="145">
        <v>1</v>
      </c>
      <c r="AB397" s="145">
        <v>1</v>
      </c>
      <c r="AC397" s="145">
        <v>1</v>
      </c>
      <c r="AZ397" s="145">
        <v>1</v>
      </c>
      <c r="BA397" s="145">
        <f>IF(AZ397=1,G397,0)</f>
        <v>0</v>
      </c>
      <c r="BB397" s="145">
        <f>IF(AZ397=2,G397,0)</f>
        <v>0</v>
      </c>
      <c r="BC397" s="145">
        <f>IF(AZ397=3,G397,0)</f>
        <v>0</v>
      </c>
      <c r="BD397" s="145">
        <f>IF(AZ397=4,G397,0)</f>
        <v>0</v>
      </c>
      <c r="BE397" s="145">
        <f>IF(AZ397=5,G397,0)</f>
        <v>0</v>
      </c>
      <c r="CA397" s="174">
        <v>1</v>
      </c>
      <c r="CB397" s="174">
        <v>1</v>
      </c>
      <c r="CZ397" s="145">
        <v>0</v>
      </c>
    </row>
    <row r="398" spans="1:104">
      <c r="A398" s="175"/>
      <c r="B398" s="178"/>
      <c r="C398" s="223" t="s">
        <v>449</v>
      </c>
      <c r="D398" s="224"/>
      <c r="E398" s="179">
        <v>0</v>
      </c>
      <c r="F398" s="180"/>
      <c r="G398" s="181"/>
      <c r="M398" s="177" t="s">
        <v>449</v>
      </c>
      <c r="O398" s="167"/>
    </row>
    <row r="399" spans="1:104">
      <c r="A399" s="175"/>
      <c r="B399" s="178"/>
      <c r="C399" s="223" t="s">
        <v>450</v>
      </c>
      <c r="D399" s="224"/>
      <c r="E399" s="179">
        <v>4.2</v>
      </c>
      <c r="F399" s="180"/>
      <c r="G399" s="181"/>
      <c r="M399" s="177" t="s">
        <v>450</v>
      </c>
      <c r="O399" s="167"/>
    </row>
    <row r="400" spans="1:104" ht="22.5">
      <c r="A400" s="168">
        <v>39</v>
      </c>
      <c r="B400" s="169" t="s">
        <v>451</v>
      </c>
      <c r="C400" s="170" t="s">
        <v>452</v>
      </c>
      <c r="D400" s="171" t="s">
        <v>104</v>
      </c>
      <c r="E400" s="172">
        <v>24.057500000000001</v>
      </c>
      <c r="F400" s="172">
        <v>0</v>
      </c>
      <c r="G400" s="173">
        <f>E400*F400</f>
        <v>0</v>
      </c>
      <c r="O400" s="167">
        <v>2</v>
      </c>
      <c r="AA400" s="145">
        <v>1</v>
      </c>
      <c r="AB400" s="145">
        <v>1</v>
      </c>
      <c r="AC400" s="145">
        <v>1</v>
      </c>
      <c r="AZ400" s="145">
        <v>1</v>
      </c>
      <c r="BA400" s="145">
        <f>IF(AZ400=1,G400,0)</f>
        <v>0</v>
      </c>
      <c r="BB400" s="145">
        <f>IF(AZ400=2,G400,0)</f>
        <v>0</v>
      </c>
      <c r="BC400" s="145">
        <f>IF(AZ400=3,G400,0)</f>
        <v>0</v>
      </c>
      <c r="BD400" s="145">
        <f>IF(AZ400=4,G400,0)</f>
        <v>0</v>
      </c>
      <c r="BE400" s="145">
        <f>IF(AZ400=5,G400,0)</f>
        <v>0</v>
      </c>
      <c r="CA400" s="174">
        <v>1</v>
      </c>
      <c r="CB400" s="174">
        <v>1</v>
      </c>
      <c r="CZ400" s="145">
        <v>0</v>
      </c>
    </row>
    <row r="401" spans="1:15">
      <c r="A401" s="175"/>
      <c r="B401" s="178"/>
      <c r="C401" s="223" t="s">
        <v>90</v>
      </c>
      <c r="D401" s="224"/>
      <c r="E401" s="179">
        <v>0</v>
      </c>
      <c r="F401" s="180"/>
      <c r="G401" s="181"/>
      <c r="M401" s="177" t="s">
        <v>90</v>
      </c>
      <c r="O401" s="167"/>
    </row>
    <row r="402" spans="1:15">
      <c r="A402" s="175"/>
      <c r="B402" s="178"/>
      <c r="C402" s="223" t="s">
        <v>453</v>
      </c>
      <c r="D402" s="224"/>
      <c r="E402" s="179">
        <v>2.327</v>
      </c>
      <c r="F402" s="180"/>
      <c r="G402" s="181"/>
      <c r="M402" s="177" t="s">
        <v>453</v>
      </c>
      <c r="O402" s="167"/>
    </row>
    <row r="403" spans="1:15">
      <c r="A403" s="175"/>
      <c r="B403" s="178"/>
      <c r="C403" s="223" t="s">
        <v>454</v>
      </c>
      <c r="D403" s="224"/>
      <c r="E403" s="179">
        <v>0</v>
      </c>
      <c r="F403" s="180"/>
      <c r="G403" s="181"/>
      <c r="M403" s="177" t="s">
        <v>454</v>
      </c>
      <c r="O403" s="167"/>
    </row>
    <row r="404" spans="1:15">
      <c r="A404" s="175"/>
      <c r="B404" s="178"/>
      <c r="C404" s="223" t="s">
        <v>455</v>
      </c>
      <c r="D404" s="224"/>
      <c r="E404" s="179">
        <v>0.87450000000000006</v>
      </c>
      <c r="F404" s="180"/>
      <c r="G404" s="181"/>
      <c r="M404" s="177" t="s">
        <v>455</v>
      </c>
      <c r="O404" s="167"/>
    </row>
    <row r="405" spans="1:15">
      <c r="A405" s="175"/>
      <c r="B405" s="178"/>
      <c r="C405" s="223" t="s">
        <v>315</v>
      </c>
      <c r="D405" s="224"/>
      <c r="E405" s="179">
        <v>0</v>
      </c>
      <c r="F405" s="180"/>
      <c r="G405" s="181"/>
      <c r="M405" s="177" t="s">
        <v>315</v>
      </c>
      <c r="O405" s="167"/>
    </row>
    <row r="406" spans="1:15">
      <c r="A406" s="175"/>
      <c r="B406" s="178"/>
      <c r="C406" s="223" t="s">
        <v>456</v>
      </c>
      <c r="D406" s="224"/>
      <c r="E406" s="179">
        <v>3.8260000000000001</v>
      </c>
      <c r="F406" s="180"/>
      <c r="G406" s="181"/>
      <c r="M406" s="177" t="s">
        <v>456</v>
      </c>
      <c r="O406" s="167"/>
    </row>
    <row r="407" spans="1:15">
      <c r="A407" s="175"/>
      <c r="B407" s="178"/>
      <c r="C407" s="223" t="s">
        <v>317</v>
      </c>
      <c r="D407" s="224"/>
      <c r="E407" s="179">
        <v>0</v>
      </c>
      <c r="F407" s="180"/>
      <c r="G407" s="181"/>
      <c r="M407" s="177" t="s">
        <v>317</v>
      </c>
      <c r="O407" s="167"/>
    </row>
    <row r="408" spans="1:15">
      <c r="A408" s="175"/>
      <c r="B408" s="178"/>
      <c r="C408" s="223" t="s">
        <v>457</v>
      </c>
      <c r="D408" s="224"/>
      <c r="E408" s="179">
        <v>5.2359999999999998</v>
      </c>
      <c r="F408" s="180"/>
      <c r="G408" s="181"/>
      <c r="M408" s="177" t="s">
        <v>457</v>
      </c>
      <c r="O408" s="167"/>
    </row>
    <row r="409" spans="1:15">
      <c r="A409" s="175"/>
      <c r="B409" s="178"/>
      <c r="C409" s="223" t="s">
        <v>319</v>
      </c>
      <c r="D409" s="224"/>
      <c r="E409" s="179">
        <v>0</v>
      </c>
      <c r="F409" s="180"/>
      <c r="G409" s="181"/>
      <c r="M409" s="177" t="s">
        <v>319</v>
      </c>
      <c r="O409" s="167"/>
    </row>
    <row r="410" spans="1:15">
      <c r="A410" s="175"/>
      <c r="B410" s="178"/>
      <c r="C410" s="223" t="s">
        <v>458</v>
      </c>
      <c r="D410" s="224"/>
      <c r="E410" s="179">
        <v>0.99199999999999999</v>
      </c>
      <c r="F410" s="180"/>
      <c r="G410" s="181"/>
      <c r="M410" s="177" t="s">
        <v>458</v>
      </c>
      <c r="O410" s="167"/>
    </row>
    <row r="411" spans="1:15">
      <c r="A411" s="175"/>
      <c r="B411" s="178"/>
      <c r="C411" s="223" t="s">
        <v>321</v>
      </c>
      <c r="D411" s="224"/>
      <c r="E411" s="179">
        <v>0</v>
      </c>
      <c r="F411" s="180"/>
      <c r="G411" s="181"/>
      <c r="M411" s="177" t="s">
        <v>321</v>
      </c>
      <c r="O411" s="167"/>
    </row>
    <row r="412" spans="1:15">
      <c r="A412" s="175"/>
      <c r="B412" s="178"/>
      <c r="C412" s="223" t="s">
        <v>459</v>
      </c>
      <c r="D412" s="224"/>
      <c r="E412" s="179">
        <v>0.54</v>
      </c>
      <c r="F412" s="180"/>
      <c r="G412" s="181"/>
      <c r="M412" s="177" t="s">
        <v>459</v>
      </c>
      <c r="O412" s="167"/>
    </row>
    <row r="413" spans="1:15">
      <c r="A413" s="175"/>
      <c r="B413" s="178"/>
      <c r="C413" s="223" t="s">
        <v>323</v>
      </c>
      <c r="D413" s="224"/>
      <c r="E413" s="179">
        <v>0</v>
      </c>
      <c r="F413" s="180"/>
      <c r="G413" s="181"/>
      <c r="M413" s="177" t="s">
        <v>323</v>
      </c>
      <c r="O413" s="167"/>
    </row>
    <row r="414" spans="1:15">
      <c r="A414" s="175"/>
      <c r="B414" s="178"/>
      <c r="C414" s="223" t="s">
        <v>460</v>
      </c>
      <c r="D414" s="224"/>
      <c r="E414" s="179">
        <v>0.58599999999999997</v>
      </c>
      <c r="F414" s="180"/>
      <c r="G414" s="181"/>
      <c r="M414" s="177" t="s">
        <v>460</v>
      </c>
      <c r="O414" s="167"/>
    </row>
    <row r="415" spans="1:15">
      <c r="A415" s="175"/>
      <c r="B415" s="178"/>
      <c r="C415" s="223" t="s">
        <v>325</v>
      </c>
      <c r="D415" s="224"/>
      <c r="E415" s="179">
        <v>0</v>
      </c>
      <c r="F415" s="180"/>
      <c r="G415" s="181"/>
      <c r="M415" s="177" t="s">
        <v>325</v>
      </c>
      <c r="O415" s="167"/>
    </row>
    <row r="416" spans="1:15">
      <c r="A416" s="175"/>
      <c r="B416" s="178"/>
      <c r="C416" s="223" t="s">
        <v>461</v>
      </c>
      <c r="D416" s="224"/>
      <c r="E416" s="179">
        <v>1.526</v>
      </c>
      <c r="F416" s="180"/>
      <c r="G416" s="181"/>
      <c r="M416" s="177" t="s">
        <v>461</v>
      </c>
      <c r="O416" s="167"/>
    </row>
    <row r="417" spans="1:104">
      <c r="A417" s="175"/>
      <c r="B417" s="178"/>
      <c r="C417" s="223" t="s">
        <v>327</v>
      </c>
      <c r="D417" s="224"/>
      <c r="E417" s="179">
        <v>0</v>
      </c>
      <c r="F417" s="180"/>
      <c r="G417" s="181"/>
      <c r="M417" s="177" t="s">
        <v>327</v>
      </c>
      <c r="O417" s="167"/>
    </row>
    <row r="418" spans="1:104">
      <c r="A418" s="175"/>
      <c r="B418" s="178"/>
      <c r="C418" s="223" t="s">
        <v>462</v>
      </c>
      <c r="D418" s="224"/>
      <c r="E418" s="179">
        <v>1.44</v>
      </c>
      <c r="F418" s="180"/>
      <c r="G418" s="181"/>
      <c r="M418" s="177" t="s">
        <v>462</v>
      </c>
      <c r="O418" s="167"/>
    </row>
    <row r="419" spans="1:104">
      <c r="A419" s="175"/>
      <c r="B419" s="178"/>
      <c r="C419" s="223" t="s">
        <v>92</v>
      </c>
      <c r="D419" s="224"/>
      <c r="E419" s="179">
        <v>0</v>
      </c>
      <c r="F419" s="180"/>
      <c r="G419" s="181"/>
      <c r="M419" s="177" t="s">
        <v>92</v>
      </c>
      <c r="O419" s="167"/>
    </row>
    <row r="420" spans="1:104">
      <c r="A420" s="175"/>
      <c r="B420" s="178"/>
      <c r="C420" s="223" t="s">
        <v>463</v>
      </c>
      <c r="D420" s="224"/>
      <c r="E420" s="179">
        <v>3.5840000000000001</v>
      </c>
      <c r="F420" s="180"/>
      <c r="G420" s="181"/>
      <c r="M420" s="177" t="s">
        <v>463</v>
      </c>
      <c r="O420" s="167"/>
    </row>
    <row r="421" spans="1:104">
      <c r="A421" s="175"/>
      <c r="B421" s="178"/>
      <c r="C421" s="223" t="s">
        <v>330</v>
      </c>
      <c r="D421" s="224"/>
      <c r="E421" s="179">
        <v>0</v>
      </c>
      <c r="F421" s="180"/>
      <c r="G421" s="181"/>
      <c r="M421" s="177" t="s">
        <v>330</v>
      </c>
      <c r="O421" s="167"/>
    </row>
    <row r="422" spans="1:104">
      <c r="A422" s="175"/>
      <c r="B422" s="178"/>
      <c r="C422" s="223" t="s">
        <v>464</v>
      </c>
      <c r="D422" s="224"/>
      <c r="E422" s="179">
        <v>0.40100000000000002</v>
      </c>
      <c r="F422" s="180"/>
      <c r="G422" s="181"/>
      <c r="M422" s="177" t="s">
        <v>464</v>
      </c>
      <c r="O422" s="167"/>
    </row>
    <row r="423" spans="1:104">
      <c r="A423" s="175"/>
      <c r="B423" s="178"/>
      <c r="C423" s="223" t="s">
        <v>332</v>
      </c>
      <c r="D423" s="224"/>
      <c r="E423" s="179">
        <v>0</v>
      </c>
      <c r="F423" s="180"/>
      <c r="G423" s="181"/>
      <c r="M423" s="177" t="s">
        <v>332</v>
      </c>
      <c r="O423" s="167"/>
    </row>
    <row r="424" spans="1:104">
      <c r="A424" s="175"/>
      <c r="B424" s="178"/>
      <c r="C424" s="223" t="s">
        <v>465</v>
      </c>
      <c r="D424" s="224"/>
      <c r="E424" s="179">
        <v>1.1839999999999999</v>
      </c>
      <c r="F424" s="180"/>
      <c r="G424" s="181"/>
      <c r="M424" s="177" t="s">
        <v>465</v>
      </c>
      <c r="O424" s="167"/>
    </row>
    <row r="425" spans="1:104">
      <c r="A425" s="175"/>
      <c r="B425" s="178"/>
      <c r="C425" s="223" t="s">
        <v>334</v>
      </c>
      <c r="D425" s="224"/>
      <c r="E425" s="179">
        <v>0</v>
      </c>
      <c r="F425" s="180"/>
      <c r="G425" s="181"/>
      <c r="M425" s="177" t="s">
        <v>334</v>
      </c>
      <c r="O425" s="167"/>
    </row>
    <row r="426" spans="1:104">
      <c r="A426" s="175"/>
      <c r="B426" s="178"/>
      <c r="C426" s="223" t="s">
        <v>466</v>
      </c>
      <c r="D426" s="224"/>
      <c r="E426" s="179">
        <v>0.78300000000000003</v>
      </c>
      <c r="F426" s="180"/>
      <c r="G426" s="181"/>
      <c r="M426" s="177" t="s">
        <v>466</v>
      </c>
      <c r="O426" s="167"/>
    </row>
    <row r="427" spans="1:104">
      <c r="A427" s="175"/>
      <c r="B427" s="178"/>
      <c r="C427" s="223" t="s">
        <v>336</v>
      </c>
      <c r="D427" s="224"/>
      <c r="E427" s="179">
        <v>0</v>
      </c>
      <c r="F427" s="180"/>
      <c r="G427" s="181"/>
      <c r="M427" s="177" t="s">
        <v>336</v>
      </c>
      <c r="O427" s="167"/>
    </row>
    <row r="428" spans="1:104">
      <c r="A428" s="175"/>
      <c r="B428" s="178"/>
      <c r="C428" s="223" t="s">
        <v>467</v>
      </c>
      <c r="D428" s="224"/>
      <c r="E428" s="179">
        <v>0.75800000000000001</v>
      </c>
      <c r="F428" s="180"/>
      <c r="G428" s="181"/>
      <c r="M428" s="177" t="s">
        <v>467</v>
      </c>
      <c r="O428" s="167"/>
    </row>
    <row r="429" spans="1:104">
      <c r="A429" s="168">
        <v>40</v>
      </c>
      <c r="B429" s="169" t="s">
        <v>468</v>
      </c>
      <c r="C429" s="170" t="s">
        <v>469</v>
      </c>
      <c r="D429" s="171" t="s">
        <v>117</v>
      </c>
      <c r="E429" s="172">
        <v>232.33</v>
      </c>
      <c r="F429" s="172">
        <v>0</v>
      </c>
      <c r="G429" s="173">
        <f>E429*F429</f>
        <v>0</v>
      </c>
      <c r="O429" s="167">
        <v>2</v>
      </c>
      <c r="AA429" s="145">
        <v>1</v>
      </c>
      <c r="AB429" s="145">
        <v>1</v>
      </c>
      <c r="AC429" s="145">
        <v>1</v>
      </c>
      <c r="AZ429" s="145">
        <v>1</v>
      </c>
      <c r="BA429" s="145">
        <f>IF(AZ429=1,G429,0)</f>
        <v>0</v>
      </c>
      <c r="BB429" s="145">
        <f>IF(AZ429=2,G429,0)</f>
        <v>0</v>
      </c>
      <c r="BC429" s="145">
        <f>IF(AZ429=3,G429,0)</f>
        <v>0</v>
      </c>
      <c r="BD429" s="145">
        <f>IF(AZ429=4,G429,0)</f>
        <v>0</v>
      </c>
      <c r="BE429" s="145">
        <f>IF(AZ429=5,G429,0)</f>
        <v>0</v>
      </c>
      <c r="CA429" s="174">
        <v>1</v>
      </c>
      <c r="CB429" s="174">
        <v>1</v>
      </c>
      <c r="CZ429" s="145">
        <v>0</v>
      </c>
    </row>
    <row r="430" spans="1:104">
      <c r="A430" s="175"/>
      <c r="B430" s="178"/>
      <c r="C430" s="223" t="s">
        <v>90</v>
      </c>
      <c r="D430" s="224"/>
      <c r="E430" s="179">
        <v>0</v>
      </c>
      <c r="F430" s="180"/>
      <c r="G430" s="181"/>
      <c r="M430" s="177" t="s">
        <v>90</v>
      </c>
      <c r="O430" s="167"/>
    </row>
    <row r="431" spans="1:104">
      <c r="A431" s="175"/>
      <c r="B431" s="178"/>
      <c r="C431" s="223" t="s">
        <v>470</v>
      </c>
      <c r="D431" s="224"/>
      <c r="E431" s="179">
        <v>23.27</v>
      </c>
      <c r="F431" s="180"/>
      <c r="G431" s="181"/>
      <c r="M431" s="177" t="s">
        <v>470</v>
      </c>
      <c r="O431" s="167"/>
    </row>
    <row r="432" spans="1:104">
      <c r="A432" s="175"/>
      <c r="B432" s="178"/>
      <c r="C432" s="223" t="s">
        <v>315</v>
      </c>
      <c r="D432" s="224"/>
      <c r="E432" s="179">
        <v>0</v>
      </c>
      <c r="F432" s="180"/>
      <c r="G432" s="181"/>
      <c r="M432" s="177" t="s">
        <v>315</v>
      </c>
      <c r="O432" s="167"/>
    </row>
    <row r="433" spans="1:15">
      <c r="A433" s="175"/>
      <c r="B433" s="178"/>
      <c r="C433" s="223" t="s">
        <v>471</v>
      </c>
      <c r="D433" s="224"/>
      <c r="E433" s="179">
        <v>38.26</v>
      </c>
      <c r="F433" s="180"/>
      <c r="G433" s="181"/>
      <c r="M433" s="177" t="s">
        <v>471</v>
      </c>
      <c r="O433" s="167"/>
    </row>
    <row r="434" spans="1:15">
      <c r="A434" s="175"/>
      <c r="B434" s="178"/>
      <c r="C434" s="223" t="s">
        <v>317</v>
      </c>
      <c r="D434" s="224"/>
      <c r="E434" s="179">
        <v>0</v>
      </c>
      <c r="F434" s="180"/>
      <c r="G434" s="181"/>
      <c r="M434" s="177" t="s">
        <v>317</v>
      </c>
      <c r="O434" s="167"/>
    </row>
    <row r="435" spans="1:15">
      <c r="A435" s="175"/>
      <c r="B435" s="178"/>
      <c r="C435" s="223" t="s">
        <v>472</v>
      </c>
      <c r="D435" s="224"/>
      <c r="E435" s="179">
        <v>52.36</v>
      </c>
      <c r="F435" s="180"/>
      <c r="G435" s="181"/>
      <c r="M435" s="177" t="s">
        <v>472</v>
      </c>
      <c r="O435" s="167"/>
    </row>
    <row r="436" spans="1:15">
      <c r="A436" s="175"/>
      <c r="B436" s="178"/>
      <c r="C436" s="223" t="s">
        <v>319</v>
      </c>
      <c r="D436" s="224"/>
      <c r="E436" s="179">
        <v>0</v>
      </c>
      <c r="F436" s="180"/>
      <c r="G436" s="181"/>
      <c r="M436" s="177" t="s">
        <v>319</v>
      </c>
      <c r="O436" s="167"/>
    </row>
    <row r="437" spans="1:15">
      <c r="A437" s="175"/>
      <c r="B437" s="178"/>
      <c r="C437" s="223" t="s">
        <v>473</v>
      </c>
      <c r="D437" s="224"/>
      <c r="E437" s="179">
        <v>10.119999999999999</v>
      </c>
      <c r="F437" s="180"/>
      <c r="G437" s="181"/>
      <c r="M437" s="177" t="s">
        <v>473</v>
      </c>
      <c r="O437" s="167"/>
    </row>
    <row r="438" spans="1:15">
      <c r="A438" s="175"/>
      <c r="B438" s="178"/>
      <c r="C438" s="223" t="s">
        <v>321</v>
      </c>
      <c r="D438" s="224"/>
      <c r="E438" s="179">
        <v>0</v>
      </c>
      <c r="F438" s="180"/>
      <c r="G438" s="181"/>
      <c r="M438" s="177" t="s">
        <v>321</v>
      </c>
      <c r="O438" s="167"/>
    </row>
    <row r="439" spans="1:15">
      <c r="A439" s="175"/>
      <c r="B439" s="178"/>
      <c r="C439" s="223" t="s">
        <v>474</v>
      </c>
      <c r="D439" s="224"/>
      <c r="E439" s="179">
        <v>5.4</v>
      </c>
      <c r="F439" s="180"/>
      <c r="G439" s="181"/>
      <c r="M439" s="177" t="s">
        <v>474</v>
      </c>
      <c r="O439" s="167"/>
    </row>
    <row r="440" spans="1:15">
      <c r="A440" s="175"/>
      <c r="B440" s="178"/>
      <c r="C440" s="223" t="s">
        <v>475</v>
      </c>
      <c r="D440" s="224"/>
      <c r="E440" s="179">
        <v>0</v>
      </c>
      <c r="F440" s="180"/>
      <c r="G440" s="181"/>
      <c r="M440" s="177" t="s">
        <v>475</v>
      </c>
      <c r="O440" s="167"/>
    </row>
    <row r="441" spans="1:15">
      <c r="A441" s="175"/>
      <c r="B441" s="178"/>
      <c r="C441" s="223" t="s">
        <v>476</v>
      </c>
      <c r="D441" s="224"/>
      <c r="E441" s="179">
        <v>6.11</v>
      </c>
      <c r="F441" s="180"/>
      <c r="G441" s="181"/>
      <c r="M441" s="177" t="s">
        <v>476</v>
      </c>
      <c r="O441" s="167"/>
    </row>
    <row r="442" spans="1:15">
      <c r="A442" s="175"/>
      <c r="B442" s="178"/>
      <c r="C442" s="223" t="s">
        <v>325</v>
      </c>
      <c r="D442" s="224"/>
      <c r="E442" s="179">
        <v>0</v>
      </c>
      <c r="F442" s="180"/>
      <c r="G442" s="181"/>
      <c r="M442" s="177" t="s">
        <v>325</v>
      </c>
      <c r="O442" s="167"/>
    </row>
    <row r="443" spans="1:15">
      <c r="A443" s="175"/>
      <c r="B443" s="178"/>
      <c r="C443" s="223" t="s">
        <v>477</v>
      </c>
      <c r="D443" s="224"/>
      <c r="E443" s="179">
        <v>15.26</v>
      </c>
      <c r="F443" s="180"/>
      <c r="G443" s="181"/>
      <c r="M443" s="177" t="s">
        <v>477</v>
      </c>
      <c r="O443" s="167"/>
    </row>
    <row r="444" spans="1:15">
      <c r="A444" s="175"/>
      <c r="B444" s="178"/>
      <c r="C444" s="223" t="s">
        <v>327</v>
      </c>
      <c r="D444" s="224"/>
      <c r="E444" s="179">
        <v>0</v>
      </c>
      <c r="F444" s="180"/>
      <c r="G444" s="181"/>
      <c r="M444" s="177" t="s">
        <v>327</v>
      </c>
      <c r="O444" s="167"/>
    </row>
    <row r="445" spans="1:15">
      <c r="A445" s="175"/>
      <c r="B445" s="178"/>
      <c r="C445" s="223" t="s">
        <v>478</v>
      </c>
      <c r="D445" s="224"/>
      <c r="E445" s="179">
        <v>14.4</v>
      </c>
      <c r="F445" s="180"/>
      <c r="G445" s="181"/>
      <c r="M445" s="177" t="s">
        <v>478</v>
      </c>
      <c r="O445" s="167"/>
    </row>
    <row r="446" spans="1:15">
      <c r="A446" s="175"/>
      <c r="B446" s="178"/>
      <c r="C446" s="223" t="s">
        <v>92</v>
      </c>
      <c r="D446" s="224"/>
      <c r="E446" s="179">
        <v>0</v>
      </c>
      <c r="F446" s="180"/>
      <c r="G446" s="181"/>
      <c r="M446" s="177" t="s">
        <v>92</v>
      </c>
      <c r="O446" s="167"/>
    </row>
    <row r="447" spans="1:15">
      <c r="A447" s="175"/>
      <c r="B447" s="178"/>
      <c r="C447" s="223" t="s">
        <v>479</v>
      </c>
      <c r="D447" s="224"/>
      <c r="E447" s="179">
        <v>35.840000000000003</v>
      </c>
      <c r="F447" s="180"/>
      <c r="G447" s="181"/>
      <c r="M447" s="177" t="s">
        <v>479</v>
      </c>
      <c r="O447" s="167"/>
    </row>
    <row r="448" spans="1:15">
      <c r="A448" s="175"/>
      <c r="B448" s="178"/>
      <c r="C448" s="223" t="s">
        <v>330</v>
      </c>
      <c r="D448" s="224"/>
      <c r="E448" s="179">
        <v>0</v>
      </c>
      <c r="F448" s="180"/>
      <c r="G448" s="181"/>
      <c r="M448" s="177" t="s">
        <v>330</v>
      </c>
      <c r="O448" s="167"/>
    </row>
    <row r="449" spans="1:104">
      <c r="A449" s="175"/>
      <c r="B449" s="178"/>
      <c r="C449" s="223" t="s">
        <v>480</v>
      </c>
      <c r="D449" s="224"/>
      <c r="E449" s="179">
        <v>4.01</v>
      </c>
      <c r="F449" s="180"/>
      <c r="G449" s="181"/>
      <c r="M449" s="177" t="s">
        <v>480</v>
      </c>
      <c r="O449" s="167"/>
    </row>
    <row r="450" spans="1:104">
      <c r="A450" s="175"/>
      <c r="B450" s="178"/>
      <c r="C450" s="223" t="s">
        <v>332</v>
      </c>
      <c r="D450" s="224"/>
      <c r="E450" s="179">
        <v>0</v>
      </c>
      <c r="F450" s="180"/>
      <c r="G450" s="181"/>
      <c r="M450" s="177" t="s">
        <v>332</v>
      </c>
      <c r="O450" s="167"/>
    </row>
    <row r="451" spans="1:104">
      <c r="A451" s="175"/>
      <c r="B451" s="178"/>
      <c r="C451" s="223" t="s">
        <v>481</v>
      </c>
      <c r="D451" s="224"/>
      <c r="E451" s="179">
        <v>11.84</v>
      </c>
      <c r="F451" s="180"/>
      <c r="G451" s="181"/>
      <c r="M451" s="177" t="s">
        <v>481</v>
      </c>
      <c r="O451" s="167"/>
    </row>
    <row r="452" spans="1:104">
      <c r="A452" s="175"/>
      <c r="B452" s="178"/>
      <c r="C452" s="223" t="s">
        <v>334</v>
      </c>
      <c r="D452" s="224"/>
      <c r="E452" s="179">
        <v>0</v>
      </c>
      <c r="F452" s="180"/>
      <c r="G452" s="181"/>
      <c r="M452" s="177" t="s">
        <v>334</v>
      </c>
      <c r="O452" s="167"/>
    </row>
    <row r="453" spans="1:104">
      <c r="A453" s="175"/>
      <c r="B453" s="178"/>
      <c r="C453" s="223" t="s">
        <v>228</v>
      </c>
      <c r="D453" s="224"/>
      <c r="E453" s="179">
        <v>7.88</v>
      </c>
      <c r="F453" s="180"/>
      <c r="G453" s="181"/>
      <c r="M453" s="177" t="s">
        <v>228</v>
      </c>
      <c r="O453" s="167"/>
    </row>
    <row r="454" spans="1:104">
      <c r="A454" s="175"/>
      <c r="B454" s="178"/>
      <c r="C454" s="223" t="s">
        <v>336</v>
      </c>
      <c r="D454" s="224"/>
      <c r="E454" s="179">
        <v>0</v>
      </c>
      <c r="F454" s="180"/>
      <c r="G454" s="181"/>
      <c r="M454" s="177" t="s">
        <v>336</v>
      </c>
      <c r="O454" s="167"/>
    </row>
    <row r="455" spans="1:104">
      <c r="A455" s="175"/>
      <c r="B455" s="178"/>
      <c r="C455" s="223" t="s">
        <v>482</v>
      </c>
      <c r="D455" s="224"/>
      <c r="E455" s="179">
        <v>7.58</v>
      </c>
      <c r="F455" s="180"/>
      <c r="G455" s="181"/>
      <c r="M455" s="177" t="s">
        <v>482</v>
      </c>
      <c r="O455" s="167"/>
    </row>
    <row r="456" spans="1:104">
      <c r="A456" s="168">
        <v>41</v>
      </c>
      <c r="B456" s="169" t="s">
        <v>483</v>
      </c>
      <c r="C456" s="170" t="s">
        <v>484</v>
      </c>
      <c r="D456" s="171" t="s">
        <v>131</v>
      </c>
      <c r="E456" s="172">
        <v>12</v>
      </c>
      <c r="F456" s="172">
        <v>0</v>
      </c>
      <c r="G456" s="173">
        <f>E456*F456</f>
        <v>0</v>
      </c>
      <c r="O456" s="167">
        <v>2</v>
      </c>
      <c r="AA456" s="145">
        <v>1</v>
      </c>
      <c r="AB456" s="145">
        <v>1</v>
      </c>
      <c r="AC456" s="145">
        <v>1</v>
      </c>
      <c r="AZ456" s="145">
        <v>1</v>
      </c>
      <c r="BA456" s="145">
        <f>IF(AZ456=1,G456,0)</f>
        <v>0</v>
      </c>
      <c r="BB456" s="145">
        <f>IF(AZ456=2,G456,0)</f>
        <v>0</v>
      </c>
      <c r="BC456" s="145">
        <f>IF(AZ456=3,G456,0)</f>
        <v>0</v>
      </c>
      <c r="BD456" s="145">
        <f>IF(AZ456=4,G456,0)</f>
        <v>0</v>
      </c>
      <c r="BE456" s="145">
        <f>IF(AZ456=5,G456,0)</f>
        <v>0</v>
      </c>
      <c r="CA456" s="174">
        <v>1</v>
      </c>
      <c r="CB456" s="174">
        <v>1</v>
      </c>
      <c r="CZ456" s="145">
        <v>0</v>
      </c>
    </row>
    <row r="457" spans="1:104">
      <c r="A457" s="168">
        <v>42</v>
      </c>
      <c r="B457" s="169" t="s">
        <v>485</v>
      </c>
      <c r="C457" s="170" t="s">
        <v>486</v>
      </c>
      <c r="D457" s="171" t="s">
        <v>131</v>
      </c>
      <c r="E457" s="172">
        <v>11</v>
      </c>
      <c r="F457" s="172">
        <v>0</v>
      </c>
      <c r="G457" s="173">
        <f>E457*F457</f>
        <v>0</v>
      </c>
      <c r="O457" s="167">
        <v>2</v>
      </c>
      <c r="AA457" s="145">
        <v>1</v>
      </c>
      <c r="AB457" s="145">
        <v>1</v>
      </c>
      <c r="AC457" s="145">
        <v>1</v>
      </c>
      <c r="AZ457" s="145">
        <v>1</v>
      </c>
      <c r="BA457" s="145">
        <f>IF(AZ457=1,G457,0)</f>
        <v>0</v>
      </c>
      <c r="BB457" s="145">
        <f>IF(AZ457=2,G457,0)</f>
        <v>0</v>
      </c>
      <c r="BC457" s="145">
        <f>IF(AZ457=3,G457,0)</f>
        <v>0</v>
      </c>
      <c r="BD457" s="145">
        <f>IF(AZ457=4,G457,0)</f>
        <v>0</v>
      </c>
      <c r="BE457" s="145">
        <f>IF(AZ457=5,G457,0)</f>
        <v>0</v>
      </c>
      <c r="CA457" s="174">
        <v>1</v>
      </c>
      <c r="CB457" s="174">
        <v>1</v>
      </c>
      <c r="CZ457" s="145">
        <v>0</v>
      </c>
    </row>
    <row r="458" spans="1:104">
      <c r="A458" s="168">
        <v>43</v>
      </c>
      <c r="B458" s="169" t="s">
        <v>487</v>
      </c>
      <c r="C458" s="170" t="s">
        <v>488</v>
      </c>
      <c r="D458" s="171" t="s">
        <v>117</v>
      </c>
      <c r="E458" s="172">
        <v>12</v>
      </c>
      <c r="F458" s="172">
        <v>0</v>
      </c>
      <c r="G458" s="173">
        <f>E458*F458</f>
        <v>0</v>
      </c>
      <c r="O458" s="167">
        <v>2</v>
      </c>
      <c r="AA458" s="145">
        <v>1</v>
      </c>
      <c r="AB458" s="145">
        <v>1</v>
      </c>
      <c r="AC458" s="145">
        <v>1</v>
      </c>
      <c r="AZ458" s="145">
        <v>1</v>
      </c>
      <c r="BA458" s="145">
        <f>IF(AZ458=1,G458,0)</f>
        <v>0</v>
      </c>
      <c r="BB458" s="145">
        <f>IF(AZ458=2,G458,0)</f>
        <v>0</v>
      </c>
      <c r="BC458" s="145">
        <f>IF(AZ458=3,G458,0)</f>
        <v>0</v>
      </c>
      <c r="BD458" s="145">
        <f>IF(AZ458=4,G458,0)</f>
        <v>0</v>
      </c>
      <c r="BE458" s="145">
        <f>IF(AZ458=5,G458,0)</f>
        <v>0</v>
      </c>
      <c r="CA458" s="174">
        <v>1</v>
      </c>
      <c r="CB458" s="174">
        <v>1</v>
      </c>
      <c r="CZ458" s="145">
        <v>1.17E-3</v>
      </c>
    </row>
    <row r="459" spans="1:104" ht="22.5">
      <c r="A459" s="168">
        <v>44</v>
      </c>
      <c r="B459" s="169" t="s">
        <v>489</v>
      </c>
      <c r="C459" s="170" t="s">
        <v>490</v>
      </c>
      <c r="D459" s="171" t="s">
        <v>491</v>
      </c>
      <c r="E459" s="172">
        <v>100</v>
      </c>
      <c r="F459" s="172">
        <v>0</v>
      </c>
      <c r="G459" s="173">
        <f>E459*F459</f>
        <v>0</v>
      </c>
      <c r="O459" s="167">
        <v>2</v>
      </c>
      <c r="AA459" s="145">
        <v>10</v>
      </c>
      <c r="AB459" s="145">
        <v>0</v>
      </c>
      <c r="AC459" s="145">
        <v>8</v>
      </c>
      <c r="AZ459" s="145">
        <v>5</v>
      </c>
      <c r="BA459" s="145">
        <f>IF(AZ459=1,G459,0)</f>
        <v>0</v>
      </c>
      <c r="BB459" s="145">
        <f>IF(AZ459=2,G459,0)</f>
        <v>0</v>
      </c>
      <c r="BC459" s="145">
        <f>IF(AZ459=3,G459,0)</f>
        <v>0</v>
      </c>
      <c r="BD459" s="145">
        <f>IF(AZ459=4,G459,0)</f>
        <v>0</v>
      </c>
      <c r="BE459" s="145">
        <f>IF(AZ459=5,G459,0)</f>
        <v>0</v>
      </c>
      <c r="CA459" s="174">
        <v>10</v>
      </c>
      <c r="CB459" s="174">
        <v>0</v>
      </c>
      <c r="CZ459" s="145">
        <v>0</v>
      </c>
    </row>
    <row r="460" spans="1:104">
      <c r="A460" s="175"/>
      <c r="B460" s="176"/>
      <c r="C460" s="225" t="s">
        <v>492</v>
      </c>
      <c r="D460" s="226"/>
      <c r="E460" s="226"/>
      <c r="F460" s="226"/>
      <c r="G460" s="227"/>
      <c r="L460" s="177" t="s">
        <v>492</v>
      </c>
      <c r="O460" s="167">
        <v>3</v>
      </c>
    </row>
    <row r="461" spans="1:104">
      <c r="A461" s="182"/>
      <c r="B461" s="183" t="s">
        <v>74</v>
      </c>
      <c r="C461" s="184" t="str">
        <f>CONCATENATE(B329," ",C329)</f>
        <v>96 Bourání konstrukcí</v>
      </c>
      <c r="D461" s="185"/>
      <c r="E461" s="186"/>
      <c r="F461" s="187"/>
      <c r="G461" s="188">
        <f>SUM(G329:G460)</f>
        <v>0</v>
      </c>
      <c r="O461" s="167">
        <v>4</v>
      </c>
      <c r="BA461" s="189">
        <f>SUM(BA329:BA460)</f>
        <v>0</v>
      </c>
      <c r="BB461" s="189">
        <f>SUM(BB329:BB460)</f>
        <v>0</v>
      </c>
      <c r="BC461" s="189">
        <f>SUM(BC329:BC460)</f>
        <v>0</v>
      </c>
      <c r="BD461" s="189">
        <f>SUM(BD329:BD460)</f>
        <v>0</v>
      </c>
      <c r="BE461" s="189">
        <f>SUM(BE329:BE460)</f>
        <v>0</v>
      </c>
    </row>
    <row r="462" spans="1:104">
      <c r="A462" s="160" t="s">
        <v>72</v>
      </c>
      <c r="B462" s="161" t="s">
        <v>493</v>
      </c>
      <c r="C462" s="162" t="s">
        <v>494</v>
      </c>
      <c r="D462" s="163"/>
      <c r="E462" s="164"/>
      <c r="F462" s="164"/>
      <c r="G462" s="165"/>
      <c r="H462" s="166"/>
      <c r="I462" s="166"/>
      <c r="O462" s="167">
        <v>1</v>
      </c>
    </row>
    <row r="463" spans="1:104" ht="22.5">
      <c r="A463" s="168">
        <v>45</v>
      </c>
      <c r="B463" s="169" t="s">
        <v>495</v>
      </c>
      <c r="C463" s="170" t="s">
        <v>496</v>
      </c>
      <c r="D463" s="171" t="s">
        <v>389</v>
      </c>
      <c r="E463" s="172">
        <v>300</v>
      </c>
      <c r="F463" s="172">
        <v>0</v>
      </c>
      <c r="G463" s="173">
        <f>E463*F463</f>
        <v>0</v>
      </c>
      <c r="O463" s="167">
        <v>2</v>
      </c>
      <c r="AA463" s="145">
        <v>1</v>
      </c>
      <c r="AB463" s="145">
        <v>1</v>
      </c>
      <c r="AC463" s="145">
        <v>1</v>
      </c>
      <c r="AZ463" s="145">
        <v>1</v>
      </c>
      <c r="BA463" s="145">
        <f>IF(AZ463=1,G463,0)</f>
        <v>0</v>
      </c>
      <c r="BB463" s="145">
        <f>IF(AZ463=2,G463,0)</f>
        <v>0</v>
      </c>
      <c r="BC463" s="145">
        <f>IF(AZ463=3,G463,0)</f>
        <v>0</v>
      </c>
      <c r="BD463" s="145">
        <f>IF(AZ463=4,G463,0)</f>
        <v>0</v>
      </c>
      <c r="BE463" s="145">
        <f>IF(AZ463=5,G463,0)</f>
        <v>0</v>
      </c>
      <c r="CA463" s="174">
        <v>1</v>
      </c>
      <c r="CB463" s="174">
        <v>1</v>
      </c>
      <c r="CZ463" s="145">
        <v>4.8999999999999998E-4</v>
      </c>
    </row>
    <row r="464" spans="1:104" ht="22.5">
      <c r="A464" s="168">
        <v>46</v>
      </c>
      <c r="B464" s="169" t="s">
        <v>497</v>
      </c>
      <c r="C464" s="170" t="s">
        <v>498</v>
      </c>
      <c r="D464" s="171" t="s">
        <v>389</v>
      </c>
      <c r="E464" s="172">
        <v>19.2</v>
      </c>
      <c r="F464" s="172">
        <v>0</v>
      </c>
      <c r="G464" s="173">
        <f>E464*F464</f>
        <v>0</v>
      </c>
      <c r="O464" s="167">
        <v>2</v>
      </c>
      <c r="AA464" s="145">
        <v>1</v>
      </c>
      <c r="AB464" s="145">
        <v>1</v>
      </c>
      <c r="AC464" s="145">
        <v>1</v>
      </c>
      <c r="AZ464" s="145">
        <v>1</v>
      </c>
      <c r="BA464" s="145">
        <f>IF(AZ464=1,G464,0)</f>
        <v>0</v>
      </c>
      <c r="BB464" s="145">
        <f>IF(AZ464=2,G464,0)</f>
        <v>0</v>
      </c>
      <c r="BC464" s="145">
        <f>IF(AZ464=3,G464,0)</f>
        <v>0</v>
      </c>
      <c r="BD464" s="145">
        <f>IF(AZ464=4,G464,0)</f>
        <v>0</v>
      </c>
      <c r="BE464" s="145">
        <f>IF(AZ464=5,G464,0)</f>
        <v>0</v>
      </c>
      <c r="CA464" s="174">
        <v>1</v>
      </c>
      <c r="CB464" s="174">
        <v>1</v>
      </c>
      <c r="CZ464" s="145">
        <v>4.8999999999999998E-4</v>
      </c>
    </row>
    <row r="465" spans="1:104">
      <c r="A465" s="175"/>
      <c r="B465" s="178"/>
      <c r="C465" s="223" t="s">
        <v>499</v>
      </c>
      <c r="D465" s="224"/>
      <c r="E465" s="179">
        <v>0</v>
      </c>
      <c r="F465" s="180"/>
      <c r="G465" s="181"/>
      <c r="M465" s="177" t="s">
        <v>499</v>
      </c>
      <c r="O465" s="167"/>
    </row>
    <row r="466" spans="1:104">
      <c r="A466" s="175"/>
      <c r="B466" s="178"/>
      <c r="C466" s="223" t="s">
        <v>500</v>
      </c>
      <c r="D466" s="224"/>
      <c r="E466" s="179">
        <v>5.6</v>
      </c>
      <c r="F466" s="180"/>
      <c r="G466" s="181"/>
      <c r="M466" s="177" t="s">
        <v>500</v>
      </c>
      <c r="O466" s="167"/>
    </row>
    <row r="467" spans="1:104">
      <c r="A467" s="175"/>
      <c r="B467" s="178"/>
      <c r="C467" s="223" t="s">
        <v>142</v>
      </c>
      <c r="D467" s="224"/>
      <c r="E467" s="179">
        <v>0</v>
      </c>
      <c r="F467" s="180"/>
      <c r="G467" s="181"/>
      <c r="M467" s="177" t="s">
        <v>142</v>
      </c>
      <c r="O467" s="167"/>
    </row>
    <row r="468" spans="1:104">
      <c r="A468" s="175"/>
      <c r="B468" s="178"/>
      <c r="C468" s="223" t="s">
        <v>501</v>
      </c>
      <c r="D468" s="224"/>
      <c r="E468" s="179">
        <v>2.8</v>
      </c>
      <c r="F468" s="180"/>
      <c r="G468" s="181"/>
      <c r="M468" s="177" t="s">
        <v>501</v>
      </c>
      <c r="O468" s="167"/>
    </row>
    <row r="469" spans="1:104">
      <c r="A469" s="175"/>
      <c r="B469" s="178"/>
      <c r="C469" s="223" t="s">
        <v>144</v>
      </c>
      <c r="D469" s="224"/>
      <c r="E469" s="179">
        <v>0</v>
      </c>
      <c r="F469" s="180"/>
      <c r="G469" s="181"/>
      <c r="M469" s="177" t="s">
        <v>144</v>
      </c>
      <c r="O469" s="167"/>
    </row>
    <row r="470" spans="1:104">
      <c r="A470" s="175"/>
      <c r="B470" s="178"/>
      <c r="C470" s="223" t="s">
        <v>391</v>
      </c>
      <c r="D470" s="224"/>
      <c r="E470" s="179">
        <v>8</v>
      </c>
      <c r="F470" s="180"/>
      <c r="G470" s="181"/>
      <c r="M470" s="177" t="s">
        <v>391</v>
      </c>
      <c r="O470" s="167"/>
    </row>
    <row r="471" spans="1:104">
      <c r="A471" s="175"/>
      <c r="B471" s="178"/>
      <c r="C471" s="223" t="s">
        <v>108</v>
      </c>
      <c r="D471" s="224"/>
      <c r="E471" s="179">
        <v>0</v>
      </c>
      <c r="F471" s="180"/>
      <c r="G471" s="181"/>
      <c r="M471" s="177" t="s">
        <v>108</v>
      </c>
      <c r="O471" s="167"/>
    </row>
    <row r="472" spans="1:104">
      <c r="A472" s="175"/>
      <c r="B472" s="178"/>
      <c r="C472" s="223" t="s">
        <v>501</v>
      </c>
      <c r="D472" s="224"/>
      <c r="E472" s="179">
        <v>2.8</v>
      </c>
      <c r="F472" s="180"/>
      <c r="G472" s="181"/>
      <c r="M472" s="177" t="s">
        <v>501</v>
      </c>
      <c r="O472" s="167"/>
    </row>
    <row r="473" spans="1:104">
      <c r="A473" s="168">
        <v>47</v>
      </c>
      <c r="B473" s="169" t="s">
        <v>502</v>
      </c>
      <c r="C473" s="170" t="s">
        <v>503</v>
      </c>
      <c r="D473" s="171" t="s">
        <v>117</v>
      </c>
      <c r="E473" s="172">
        <v>53.445</v>
      </c>
      <c r="F473" s="172">
        <v>0</v>
      </c>
      <c r="G473" s="173">
        <f>E473*F473</f>
        <v>0</v>
      </c>
      <c r="O473" s="167">
        <v>2</v>
      </c>
      <c r="AA473" s="145">
        <v>1</v>
      </c>
      <c r="AB473" s="145">
        <v>1</v>
      </c>
      <c r="AC473" s="145">
        <v>1</v>
      </c>
      <c r="AZ473" s="145">
        <v>1</v>
      </c>
      <c r="BA473" s="145">
        <f>IF(AZ473=1,G473,0)</f>
        <v>0</v>
      </c>
      <c r="BB473" s="145">
        <f>IF(AZ473=2,G473,0)</f>
        <v>0</v>
      </c>
      <c r="BC473" s="145">
        <f>IF(AZ473=3,G473,0)</f>
        <v>0</v>
      </c>
      <c r="BD473" s="145">
        <f>IF(AZ473=4,G473,0)</f>
        <v>0</v>
      </c>
      <c r="BE473" s="145">
        <f>IF(AZ473=5,G473,0)</f>
        <v>0</v>
      </c>
      <c r="CA473" s="174">
        <v>1</v>
      </c>
      <c r="CB473" s="174">
        <v>1</v>
      </c>
      <c r="CZ473" s="145">
        <v>0</v>
      </c>
    </row>
    <row r="474" spans="1:104">
      <c r="A474" s="175"/>
      <c r="B474" s="178"/>
      <c r="C474" s="223" t="s">
        <v>504</v>
      </c>
      <c r="D474" s="224"/>
      <c r="E474" s="179">
        <v>0</v>
      </c>
      <c r="F474" s="180"/>
      <c r="G474" s="181"/>
      <c r="M474" s="177" t="s">
        <v>504</v>
      </c>
      <c r="O474" s="167"/>
    </row>
    <row r="475" spans="1:104">
      <c r="A475" s="175"/>
      <c r="B475" s="178"/>
      <c r="C475" s="223" t="s">
        <v>505</v>
      </c>
      <c r="D475" s="224"/>
      <c r="E475" s="179">
        <v>10.64</v>
      </c>
      <c r="F475" s="180"/>
      <c r="G475" s="181"/>
      <c r="M475" s="177" t="s">
        <v>505</v>
      </c>
      <c r="O475" s="167"/>
    </row>
    <row r="476" spans="1:104">
      <c r="A476" s="175"/>
      <c r="B476" s="178"/>
      <c r="C476" s="223" t="s">
        <v>158</v>
      </c>
      <c r="D476" s="224"/>
      <c r="E476" s="179">
        <v>0</v>
      </c>
      <c r="F476" s="180"/>
      <c r="G476" s="181"/>
      <c r="M476" s="177" t="s">
        <v>158</v>
      </c>
      <c r="O476" s="167"/>
    </row>
    <row r="477" spans="1:104">
      <c r="A477" s="175"/>
      <c r="B477" s="178"/>
      <c r="C477" s="223" t="s">
        <v>506</v>
      </c>
      <c r="D477" s="224"/>
      <c r="E477" s="179">
        <v>14.955</v>
      </c>
      <c r="F477" s="180"/>
      <c r="G477" s="181"/>
      <c r="M477" s="177" t="s">
        <v>506</v>
      </c>
      <c r="O477" s="167"/>
    </row>
    <row r="478" spans="1:104">
      <c r="A478" s="175"/>
      <c r="B478" s="178"/>
      <c r="C478" s="223" t="s">
        <v>261</v>
      </c>
      <c r="D478" s="224"/>
      <c r="E478" s="179">
        <v>0</v>
      </c>
      <c r="F478" s="180"/>
      <c r="G478" s="181"/>
      <c r="M478" s="177" t="s">
        <v>261</v>
      </c>
      <c r="O478" s="167"/>
    </row>
    <row r="479" spans="1:104">
      <c r="A479" s="175"/>
      <c r="B479" s="178"/>
      <c r="C479" s="223" t="s">
        <v>507</v>
      </c>
      <c r="D479" s="224"/>
      <c r="E479" s="179">
        <v>3.9550000000000001</v>
      </c>
      <c r="F479" s="180"/>
      <c r="G479" s="181"/>
      <c r="M479" s="177" t="s">
        <v>507</v>
      </c>
      <c r="O479" s="167"/>
    </row>
    <row r="480" spans="1:104">
      <c r="A480" s="175"/>
      <c r="B480" s="178"/>
      <c r="C480" s="223" t="s">
        <v>508</v>
      </c>
      <c r="D480" s="224"/>
      <c r="E480" s="179">
        <v>5.84</v>
      </c>
      <c r="F480" s="180"/>
      <c r="G480" s="181"/>
      <c r="M480" s="177" t="s">
        <v>508</v>
      </c>
      <c r="O480" s="167"/>
    </row>
    <row r="481" spans="1:104">
      <c r="A481" s="175"/>
      <c r="B481" s="178"/>
      <c r="C481" s="223" t="s">
        <v>296</v>
      </c>
      <c r="D481" s="224"/>
      <c r="E481" s="179">
        <v>0</v>
      </c>
      <c r="F481" s="180"/>
      <c r="G481" s="181"/>
      <c r="M481" s="177" t="s">
        <v>296</v>
      </c>
      <c r="O481" s="167"/>
    </row>
    <row r="482" spans="1:104">
      <c r="A482" s="175"/>
      <c r="B482" s="178"/>
      <c r="C482" s="223" t="s">
        <v>509</v>
      </c>
      <c r="D482" s="224"/>
      <c r="E482" s="179">
        <v>3</v>
      </c>
      <c r="F482" s="180"/>
      <c r="G482" s="181"/>
      <c r="M482" s="177" t="s">
        <v>509</v>
      </c>
      <c r="O482" s="167"/>
    </row>
    <row r="483" spans="1:104">
      <c r="A483" s="175"/>
      <c r="B483" s="178"/>
      <c r="C483" s="223" t="s">
        <v>166</v>
      </c>
      <c r="D483" s="224"/>
      <c r="E483" s="179">
        <v>0</v>
      </c>
      <c r="F483" s="180"/>
      <c r="G483" s="181"/>
      <c r="M483" s="177" t="s">
        <v>166</v>
      </c>
      <c r="O483" s="167"/>
    </row>
    <row r="484" spans="1:104">
      <c r="A484" s="175"/>
      <c r="B484" s="178"/>
      <c r="C484" s="223" t="s">
        <v>510</v>
      </c>
      <c r="D484" s="224"/>
      <c r="E484" s="179">
        <v>15.055</v>
      </c>
      <c r="F484" s="180"/>
      <c r="G484" s="181"/>
      <c r="M484" s="177" t="s">
        <v>510</v>
      </c>
      <c r="O484" s="167"/>
    </row>
    <row r="485" spans="1:104">
      <c r="A485" s="168">
        <v>48</v>
      </c>
      <c r="B485" s="169" t="s">
        <v>511</v>
      </c>
      <c r="C485" s="170" t="s">
        <v>512</v>
      </c>
      <c r="D485" s="171" t="s">
        <v>117</v>
      </c>
      <c r="E485" s="172">
        <v>53.44</v>
      </c>
      <c r="F485" s="172">
        <v>0</v>
      </c>
      <c r="G485" s="173">
        <f>E485*F485</f>
        <v>0</v>
      </c>
      <c r="O485" s="167">
        <v>2</v>
      </c>
      <c r="AA485" s="145">
        <v>1</v>
      </c>
      <c r="AB485" s="145">
        <v>1</v>
      </c>
      <c r="AC485" s="145">
        <v>1</v>
      </c>
      <c r="AZ485" s="145">
        <v>1</v>
      </c>
      <c r="BA485" s="145">
        <f>IF(AZ485=1,G485,0)</f>
        <v>0</v>
      </c>
      <c r="BB485" s="145">
        <f>IF(AZ485=2,G485,0)</f>
        <v>0</v>
      </c>
      <c r="BC485" s="145">
        <f>IF(AZ485=3,G485,0)</f>
        <v>0</v>
      </c>
      <c r="BD485" s="145">
        <f>IF(AZ485=4,G485,0)</f>
        <v>0</v>
      </c>
      <c r="BE485" s="145">
        <f>IF(AZ485=5,G485,0)</f>
        <v>0</v>
      </c>
      <c r="CA485" s="174">
        <v>1</v>
      </c>
      <c r="CB485" s="174">
        <v>1</v>
      </c>
      <c r="CZ485" s="145">
        <v>0</v>
      </c>
    </row>
    <row r="486" spans="1:104">
      <c r="A486" s="182"/>
      <c r="B486" s="183" t="s">
        <v>74</v>
      </c>
      <c r="C486" s="184" t="str">
        <f>CONCATENATE(B462," ",C462)</f>
        <v>97 Prorážení otvorů</v>
      </c>
      <c r="D486" s="185"/>
      <c r="E486" s="186"/>
      <c r="F486" s="187"/>
      <c r="G486" s="188">
        <f>SUM(G462:G485)</f>
        <v>0</v>
      </c>
      <c r="O486" s="167">
        <v>4</v>
      </c>
      <c r="BA486" s="189">
        <f>SUM(BA462:BA485)</f>
        <v>0</v>
      </c>
      <c r="BB486" s="189">
        <f>SUM(BB462:BB485)</f>
        <v>0</v>
      </c>
      <c r="BC486" s="189">
        <f>SUM(BC462:BC485)</f>
        <v>0</v>
      </c>
      <c r="BD486" s="189">
        <f>SUM(BD462:BD485)</f>
        <v>0</v>
      </c>
      <c r="BE486" s="189">
        <f>SUM(BE462:BE485)</f>
        <v>0</v>
      </c>
    </row>
    <row r="487" spans="1:104">
      <c r="A487" s="160" t="s">
        <v>72</v>
      </c>
      <c r="B487" s="161" t="s">
        <v>513</v>
      </c>
      <c r="C487" s="162" t="s">
        <v>514</v>
      </c>
      <c r="D487" s="163"/>
      <c r="E487" s="164"/>
      <c r="F487" s="164"/>
      <c r="G487" s="165"/>
      <c r="H487" s="166"/>
      <c r="I487" s="166"/>
      <c r="O487" s="167">
        <v>1</v>
      </c>
    </row>
    <row r="488" spans="1:104">
      <c r="A488" s="168">
        <v>49</v>
      </c>
      <c r="B488" s="169" t="s">
        <v>515</v>
      </c>
      <c r="C488" s="170" t="s">
        <v>516</v>
      </c>
      <c r="D488" s="171" t="s">
        <v>148</v>
      </c>
      <c r="E488" s="172">
        <v>208.15454871200001</v>
      </c>
      <c r="F488" s="172">
        <v>0</v>
      </c>
      <c r="G488" s="173">
        <f>E488*F488</f>
        <v>0</v>
      </c>
      <c r="O488" s="167">
        <v>2</v>
      </c>
      <c r="AA488" s="145">
        <v>7</v>
      </c>
      <c r="AB488" s="145">
        <v>1</v>
      </c>
      <c r="AC488" s="145">
        <v>2</v>
      </c>
      <c r="AZ488" s="145">
        <v>1</v>
      </c>
      <c r="BA488" s="145">
        <f>IF(AZ488=1,G488,0)</f>
        <v>0</v>
      </c>
      <c r="BB488" s="145">
        <f>IF(AZ488=2,G488,0)</f>
        <v>0</v>
      </c>
      <c r="BC488" s="145">
        <f>IF(AZ488=3,G488,0)</f>
        <v>0</v>
      </c>
      <c r="BD488" s="145">
        <f>IF(AZ488=4,G488,0)</f>
        <v>0</v>
      </c>
      <c r="BE488" s="145">
        <f>IF(AZ488=5,G488,0)</f>
        <v>0</v>
      </c>
      <c r="CA488" s="174">
        <v>7</v>
      </c>
      <c r="CB488" s="174">
        <v>1</v>
      </c>
      <c r="CZ488" s="145">
        <v>0</v>
      </c>
    </row>
    <row r="489" spans="1:104">
      <c r="A489" s="182"/>
      <c r="B489" s="183" t="s">
        <v>74</v>
      </c>
      <c r="C489" s="184" t="str">
        <f>CONCATENATE(B487," ",C487)</f>
        <v>99 Staveništní přesun hmot</v>
      </c>
      <c r="D489" s="185"/>
      <c r="E489" s="186"/>
      <c r="F489" s="187"/>
      <c r="G489" s="188">
        <f>SUM(G487:G488)</f>
        <v>0</v>
      </c>
      <c r="O489" s="167">
        <v>4</v>
      </c>
      <c r="BA489" s="189">
        <f>SUM(BA487:BA488)</f>
        <v>0</v>
      </c>
      <c r="BB489" s="189">
        <f>SUM(BB487:BB488)</f>
        <v>0</v>
      </c>
      <c r="BC489" s="189">
        <f>SUM(BC487:BC488)</f>
        <v>0</v>
      </c>
      <c r="BD489" s="189">
        <f>SUM(BD487:BD488)</f>
        <v>0</v>
      </c>
      <c r="BE489" s="189">
        <f>SUM(BE487:BE488)</f>
        <v>0</v>
      </c>
    </row>
    <row r="490" spans="1:104">
      <c r="A490" s="160" t="s">
        <v>72</v>
      </c>
      <c r="B490" s="161" t="s">
        <v>517</v>
      </c>
      <c r="C490" s="162" t="s">
        <v>518</v>
      </c>
      <c r="D490" s="163"/>
      <c r="E490" s="164"/>
      <c r="F490" s="164"/>
      <c r="G490" s="165"/>
      <c r="H490" s="166"/>
      <c r="I490" s="166"/>
      <c r="O490" s="167">
        <v>1</v>
      </c>
    </row>
    <row r="491" spans="1:104" ht="22.5">
      <c r="A491" s="168">
        <v>50</v>
      </c>
      <c r="B491" s="169" t="s">
        <v>519</v>
      </c>
      <c r="C491" s="170" t="s">
        <v>520</v>
      </c>
      <c r="D491" s="171" t="s">
        <v>117</v>
      </c>
      <c r="E491" s="172">
        <v>231.83</v>
      </c>
      <c r="F491" s="172">
        <v>0</v>
      </c>
      <c r="G491" s="173">
        <f>E491*F491</f>
        <v>0</v>
      </c>
      <c r="O491" s="167">
        <v>2</v>
      </c>
      <c r="AA491" s="145">
        <v>1</v>
      </c>
      <c r="AB491" s="145">
        <v>7</v>
      </c>
      <c r="AC491" s="145">
        <v>7</v>
      </c>
      <c r="AZ491" s="145">
        <v>2</v>
      </c>
      <c r="BA491" s="145">
        <f>IF(AZ491=1,G491,0)</f>
        <v>0</v>
      </c>
      <c r="BB491" s="145">
        <f>IF(AZ491=2,G491,0)</f>
        <v>0</v>
      </c>
      <c r="BC491" s="145">
        <f>IF(AZ491=3,G491,0)</f>
        <v>0</v>
      </c>
      <c r="BD491" s="145">
        <f>IF(AZ491=4,G491,0)</f>
        <v>0</v>
      </c>
      <c r="BE491" s="145">
        <f>IF(AZ491=5,G491,0)</f>
        <v>0</v>
      </c>
      <c r="CA491" s="174">
        <v>1</v>
      </c>
      <c r="CB491" s="174">
        <v>7</v>
      </c>
      <c r="CZ491" s="145">
        <v>2.0000000000000001E-4</v>
      </c>
    </row>
    <row r="492" spans="1:104">
      <c r="A492" s="175"/>
      <c r="B492" s="178"/>
      <c r="C492" s="223" t="s">
        <v>90</v>
      </c>
      <c r="D492" s="224"/>
      <c r="E492" s="179">
        <v>0</v>
      </c>
      <c r="F492" s="180"/>
      <c r="G492" s="181"/>
      <c r="M492" s="177" t="s">
        <v>90</v>
      </c>
      <c r="O492" s="167"/>
    </row>
    <row r="493" spans="1:104">
      <c r="A493" s="175"/>
      <c r="B493" s="178"/>
      <c r="C493" s="223" t="s">
        <v>470</v>
      </c>
      <c r="D493" s="224"/>
      <c r="E493" s="179">
        <v>23.27</v>
      </c>
      <c r="F493" s="180"/>
      <c r="G493" s="181"/>
      <c r="M493" s="177" t="s">
        <v>470</v>
      </c>
      <c r="O493" s="167"/>
    </row>
    <row r="494" spans="1:104">
      <c r="A494" s="175"/>
      <c r="B494" s="178"/>
      <c r="C494" s="223" t="s">
        <v>315</v>
      </c>
      <c r="D494" s="224"/>
      <c r="E494" s="179">
        <v>0</v>
      </c>
      <c r="F494" s="180"/>
      <c r="G494" s="181"/>
      <c r="M494" s="177" t="s">
        <v>315</v>
      </c>
      <c r="O494" s="167"/>
    </row>
    <row r="495" spans="1:104">
      <c r="A495" s="175"/>
      <c r="B495" s="178"/>
      <c r="C495" s="223" t="s">
        <v>471</v>
      </c>
      <c r="D495" s="224"/>
      <c r="E495" s="179">
        <v>38.26</v>
      </c>
      <c r="F495" s="180"/>
      <c r="G495" s="181"/>
      <c r="M495" s="177" t="s">
        <v>471</v>
      </c>
      <c r="O495" s="167"/>
    </row>
    <row r="496" spans="1:104">
      <c r="A496" s="175"/>
      <c r="B496" s="178"/>
      <c r="C496" s="223" t="s">
        <v>317</v>
      </c>
      <c r="D496" s="224"/>
      <c r="E496" s="179">
        <v>0</v>
      </c>
      <c r="F496" s="180"/>
      <c r="G496" s="181"/>
      <c r="M496" s="177" t="s">
        <v>317</v>
      </c>
      <c r="O496" s="167"/>
    </row>
    <row r="497" spans="1:15">
      <c r="A497" s="175"/>
      <c r="B497" s="178"/>
      <c r="C497" s="223" t="s">
        <v>472</v>
      </c>
      <c r="D497" s="224"/>
      <c r="E497" s="179">
        <v>52.36</v>
      </c>
      <c r="F497" s="180"/>
      <c r="G497" s="181"/>
      <c r="M497" s="177" t="s">
        <v>472</v>
      </c>
      <c r="O497" s="167"/>
    </row>
    <row r="498" spans="1:15">
      <c r="A498" s="175"/>
      <c r="B498" s="178"/>
      <c r="C498" s="223" t="s">
        <v>319</v>
      </c>
      <c r="D498" s="224"/>
      <c r="E498" s="179">
        <v>0</v>
      </c>
      <c r="F498" s="180"/>
      <c r="G498" s="181"/>
      <c r="M498" s="177" t="s">
        <v>319</v>
      </c>
      <c r="O498" s="167"/>
    </row>
    <row r="499" spans="1:15">
      <c r="A499" s="175"/>
      <c r="B499" s="178"/>
      <c r="C499" s="223" t="s">
        <v>521</v>
      </c>
      <c r="D499" s="224"/>
      <c r="E499" s="179">
        <v>9.92</v>
      </c>
      <c r="F499" s="180"/>
      <c r="G499" s="181"/>
      <c r="M499" s="177" t="s">
        <v>521</v>
      </c>
      <c r="O499" s="167"/>
    </row>
    <row r="500" spans="1:15">
      <c r="A500" s="175"/>
      <c r="B500" s="178"/>
      <c r="C500" s="223" t="s">
        <v>321</v>
      </c>
      <c r="D500" s="224"/>
      <c r="E500" s="179">
        <v>0</v>
      </c>
      <c r="F500" s="180"/>
      <c r="G500" s="181"/>
      <c r="M500" s="177" t="s">
        <v>321</v>
      </c>
      <c r="O500" s="167"/>
    </row>
    <row r="501" spans="1:15">
      <c r="A501" s="175"/>
      <c r="B501" s="178"/>
      <c r="C501" s="223" t="s">
        <v>474</v>
      </c>
      <c r="D501" s="224"/>
      <c r="E501" s="179">
        <v>5.4</v>
      </c>
      <c r="F501" s="180"/>
      <c r="G501" s="181"/>
      <c r="M501" s="177" t="s">
        <v>474</v>
      </c>
      <c r="O501" s="167"/>
    </row>
    <row r="502" spans="1:15">
      <c r="A502" s="175"/>
      <c r="B502" s="178"/>
      <c r="C502" s="223" t="s">
        <v>323</v>
      </c>
      <c r="D502" s="224"/>
      <c r="E502" s="179">
        <v>0</v>
      </c>
      <c r="F502" s="180"/>
      <c r="G502" s="181"/>
      <c r="M502" s="177" t="s">
        <v>323</v>
      </c>
      <c r="O502" s="167"/>
    </row>
    <row r="503" spans="1:15">
      <c r="A503" s="175"/>
      <c r="B503" s="178"/>
      <c r="C503" s="223" t="s">
        <v>522</v>
      </c>
      <c r="D503" s="224"/>
      <c r="E503" s="179">
        <v>5.86</v>
      </c>
      <c r="F503" s="180"/>
      <c r="G503" s="181"/>
      <c r="M503" s="177" t="s">
        <v>522</v>
      </c>
      <c r="O503" s="167"/>
    </row>
    <row r="504" spans="1:15">
      <c r="A504" s="175"/>
      <c r="B504" s="178"/>
      <c r="C504" s="223" t="s">
        <v>325</v>
      </c>
      <c r="D504" s="224"/>
      <c r="E504" s="179">
        <v>0</v>
      </c>
      <c r="F504" s="180"/>
      <c r="G504" s="181"/>
      <c r="M504" s="177" t="s">
        <v>325</v>
      </c>
      <c r="O504" s="167"/>
    </row>
    <row r="505" spans="1:15">
      <c r="A505" s="175"/>
      <c r="B505" s="178"/>
      <c r="C505" s="223" t="s">
        <v>477</v>
      </c>
      <c r="D505" s="224"/>
      <c r="E505" s="179">
        <v>15.26</v>
      </c>
      <c r="F505" s="180"/>
      <c r="G505" s="181"/>
      <c r="M505" s="177" t="s">
        <v>477</v>
      </c>
      <c r="O505" s="167"/>
    </row>
    <row r="506" spans="1:15">
      <c r="A506" s="175"/>
      <c r="B506" s="178"/>
      <c r="C506" s="223" t="s">
        <v>327</v>
      </c>
      <c r="D506" s="224"/>
      <c r="E506" s="179">
        <v>0</v>
      </c>
      <c r="F506" s="180"/>
      <c r="G506" s="181"/>
      <c r="M506" s="177" t="s">
        <v>327</v>
      </c>
      <c r="O506" s="167"/>
    </row>
    <row r="507" spans="1:15">
      <c r="A507" s="175"/>
      <c r="B507" s="178"/>
      <c r="C507" s="223" t="s">
        <v>478</v>
      </c>
      <c r="D507" s="224"/>
      <c r="E507" s="179">
        <v>14.4</v>
      </c>
      <c r="F507" s="180"/>
      <c r="G507" s="181"/>
      <c r="M507" s="177" t="s">
        <v>478</v>
      </c>
      <c r="O507" s="167"/>
    </row>
    <row r="508" spans="1:15">
      <c r="A508" s="175"/>
      <c r="B508" s="178"/>
      <c r="C508" s="223" t="s">
        <v>92</v>
      </c>
      <c r="D508" s="224"/>
      <c r="E508" s="179">
        <v>0</v>
      </c>
      <c r="F508" s="180"/>
      <c r="G508" s="181"/>
      <c r="M508" s="177" t="s">
        <v>92</v>
      </c>
      <c r="O508" s="167"/>
    </row>
    <row r="509" spans="1:15">
      <c r="A509" s="175"/>
      <c r="B509" s="178"/>
      <c r="C509" s="223" t="s">
        <v>479</v>
      </c>
      <c r="D509" s="224"/>
      <c r="E509" s="179">
        <v>35.840000000000003</v>
      </c>
      <c r="F509" s="180"/>
      <c r="G509" s="181"/>
      <c r="M509" s="177" t="s">
        <v>479</v>
      </c>
      <c r="O509" s="167"/>
    </row>
    <row r="510" spans="1:15">
      <c r="A510" s="175"/>
      <c r="B510" s="178"/>
      <c r="C510" s="223" t="s">
        <v>330</v>
      </c>
      <c r="D510" s="224"/>
      <c r="E510" s="179">
        <v>0</v>
      </c>
      <c r="F510" s="180"/>
      <c r="G510" s="181"/>
      <c r="M510" s="177" t="s">
        <v>330</v>
      </c>
      <c r="O510" s="167"/>
    </row>
    <row r="511" spans="1:15">
      <c r="A511" s="175"/>
      <c r="B511" s="178"/>
      <c r="C511" s="223" t="s">
        <v>480</v>
      </c>
      <c r="D511" s="224"/>
      <c r="E511" s="179">
        <v>4.01</v>
      </c>
      <c r="F511" s="180"/>
      <c r="G511" s="181"/>
      <c r="M511" s="177" t="s">
        <v>480</v>
      </c>
      <c r="O511" s="167"/>
    </row>
    <row r="512" spans="1:15">
      <c r="A512" s="175"/>
      <c r="B512" s="178"/>
      <c r="C512" s="223" t="s">
        <v>332</v>
      </c>
      <c r="D512" s="224"/>
      <c r="E512" s="179">
        <v>0</v>
      </c>
      <c r="F512" s="180"/>
      <c r="G512" s="181"/>
      <c r="M512" s="177" t="s">
        <v>332</v>
      </c>
      <c r="O512" s="167"/>
    </row>
    <row r="513" spans="1:104">
      <c r="A513" s="175"/>
      <c r="B513" s="178"/>
      <c r="C513" s="223" t="s">
        <v>481</v>
      </c>
      <c r="D513" s="224"/>
      <c r="E513" s="179">
        <v>11.84</v>
      </c>
      <c r="F513" s="180"/>
      <c r="G513" s="181"/>
      <c r="M513" s="177" t="s">
        <v>481</v>
      </c>
      <c r="O513" s="167"/>
    </row>
    <row r="514" spans="1:104">
      <c r="A514" s="175"/>
      <c r="B514" s="178"/>
      <c r="C514" s="223" t="s">
        <v>334</v>
      </c>
      <c r="D514" s="224"/>
      <c r="E514" s="179">
        <v>0</v>
      </c>
      <c r="F514" s="180"/>
      <c r="G514" s="181"/>
      <c r="M514" s="177" t="s">
        <v>334</v>
      </c>
      <c r="O514" s="167"/>
    </row>
    <row r="515" spans="1:104">
      <c r="A515" s="175"/>
      <c r="B515" s="178"/>
      <c r="C515" s="223" t="s">
        <v>523</v>
      </c>
      <c r="D515" s="224"/>
      <c r="E515" s="179">
        <v>7.83</v>
      </c>
      <c r="F515" s="180"/>
      <c r="G515" s="181"/>
      <c r="M515" s="177" t="s">
        <v>523</v>
      </c>
      <c r="O515" s="167"/>
    </row>
    <row r="516" spans="1:104">
      <c r="A516" s="175"/>
      <c r="B516" s="178"/>
      <c r="C516" s="223" t="s">
        <v>336</v>
      </c>
      <c r="D516" s="224"/>
      <c r="E516" s="179">
        <v>0</v>
      </c>
      <c r="F516" s="180"/>
      <c r="G516" s="181"/>
      <c r="M516" s="177" t="s">
        <v>336</v>
      </c>
      <c r="O516" s="167"/>
    </row>
    <row r="517" spans="1:104">
      <c r="A517" s="175"/>
      <c r="B517" s="178"/>
      <c r="C517" s="223" t="s">
        <v>482</v>
      </c>
      <c r="D517" s="224"/>
      <c r="E517" s="179">
        <v>7.58</v>
      </c>
      <c r="F517" s="180"/>
      <c r="G517" s="181"/>
      <c r="M517" s="177" t="s">
        <v>482</v>
      </c>
      <c r="O517" s="167"/>
    </row>
    <row r="518" spans="1:104" ht="22.5">
      <c r="A518" s="168">
        <v>51</v>
      </c>
      <c r="B518" s="169" t="s">
        <v>524</v>
      </c>
      <c r="C518" s="170" t="s">
        <v>525</v>
      </c>
      <c r="D518" s="171" t="s">
        <v>117</v>
      </c>
      <c r="E518" s="172">
        <v>231.83</v>
      </c>
      <c r="F518" s="172">
        <v>0</v>
      </c>
      <c r="G518" s="173">
        <f>E518*F518</f>
        <v>0</v>
      </c>
      <c r="O518" s="167">
        <v>2</v>
      </c>
      <c r="AA518" s="145">
        <v>1</v>
      </c>
      <c r="AB518" s="145">
        <v>7</v>
      </c>
      <c r="AC518" s="145">
        <v>7</v>
      </c>
      <c r="AZ518" s="145">
        <v>2</v>
      </c>
      <c r="BA518" s="145">
        <f>IF(AZ518=1,G518,0)</f>
        <v>0</v>
      </c>
      <c r="BB518" s="145">
        <f>IF(AZ518=2,G518,0)</f>
        <v>0</v>
      </c>
      <c r="BC518" s="145">
        <f>IF(AZ518=3,G518,0)</f>
        <v>0</v>
      </c>
      <c r="BD518" s="145">
        <f>IF(AZ518=4,G518,0)</f>
        <v>0</v>
      </c>
      <c r="BE518" s="145">
        <f>IF(AZ518=5,G518,0)</f>
        <v>0</v>
      </c>
      <c r="CA518" s="174">
        <v>1</v>
      </c>
      <c r="CB518" s="174">
        <v>7</v>
      </c>
      <c r="CZ518" s="145">
        <v>5.7000000000000002E-3</v>
      </c>
    </row>
    <row r="519" spans="1:104" ht="22.5">
      <c r="A519" s="168">
        <v>52</v>
      </c>
      <c r="B519" s="169" t="s">
        <v>526</v>
      </c>
      <c r="C519" s="170" t="s">
        <v>527</v>
      </c>
      <c r="D519" s="171" t="s">
        <v>117</v>
      </c>
      <c r="E519" s="172">
        <v>60.4</v>
      </c>
      <c r="F519" s="172">
        <v>0</v>
      </c>
      <c r="G519" s="173">
        <f>E519*F519</f>
        <v>0</v>
      </c>
      <c r="O519" s="167">
        <v>2</v>
      </c>
      <c r="AA519" s="145">
        <v>1</v>
      </c>
      <c r="AB519" s="145">
        <v>7</v>
      </c>
      <c r="AC519" s="145">
        <v>7</v>
      </c>
      <c r="AZ519" s="145">
        <v>2</v>
      </c>
      <c r="BA519" s="145">
        <f>IF(AZ519=1,G519,0)</f>
        <v>0</v>
      </c>
      <c r="BB519" s="145">
        <f>IF(AZ519=2,G519,0)</f>
        <v>0</v>
      </c>
      <c r="BC519" s="145">
        <f>IF(AZ519=3,G519,0)</f>
        <v>0</v>
      </c>
      <c r="BD519" s="145">
        <f>IF(AZ519=4,G519,0)</f>
        <v>0</v>
      </c>
      <c r="BE519" s="145">
        <f>IF(AZ519=5,G519,0)</f>
        <v>0</v>
      </c>
      <c r="CA519" s="174">
        <v>1</v>
      </c>
      <c r="CB519" s="174">
        <v>7</v>
      </c>
      <c r="CZ519" s="145">
        <v>1.5E-3</v>
      </c>
    </row>
    <row r="520" spans="1:104">
      <c r="A520" s="175"/>
      <c r="B520" s="178"/>
      <c r="C520" s="223" t="s">
        <v>161</v>
      </c>
      <c r="D520" s="224"/>
      <c r="E520" s="179">
        <v>0</v>
      </c>
      <c r="F520" s="180"/>
      <c r="G520" s="181"/>
      <c r="M520" s="177" t="s">
        <v>161</v>
      </c>
      <c r="O520" s="167"/>
    </row>
    <row r="521" spans="1:104">
      <c r="A521" s="175"/>
      <c r="B521" s="178"/>
      <c r="C521" s="223" t="s">
        <v>528</v>
      </c>
      <c r="D521" s="224"/>
      <c r="E521" s="179">
        <v>18.63</v>
      </c>
      <c r="F521" s="180"/>
      <c r="G521" s="181"/>
      <c r="M521" s="177" t="s">
        <v>528</v>
      </c>
      <c r="O521" s="167"/>
    </row>
    <row r="522" spans="1:104">
      <c r="A522" s="175"/>
      <c r="B522" s="178"/>
      <c r="C522" s="223" t="s">
        <v>158</v>
      </c>
      <c r="D522" s="224"/>
      <c r="E522" s="179">
        <v>0</v>
      </c>
      <c r="F522" s="180"/>
      <c r="G522" s="181"/>
      <c r="M522" s="177" t="s">
        <v>158</v>
      </c>
      <c r="O522" s="167"/>
    </row>
    <row r="523" spans="1:104">
      <c r="A523" s="175"/>
      <c r="B523" s="178"/>
      <c r="C523" s="223" t="s">
        <v>529</v>
      </c>
      <c r="D523" s="224"/>
      <c r="E523" s="179">
        <v>12</v>
      </c>
      <c r="F523" s="180"/>
      <c r="G523" s="181"/>
      <c r="M523" s="177" t="s">
        <v>529</v>
      </c>
      <c r="O523" s="167"/>
    </row>
    <row r="524" spans="1:104">
      <c r="A524" s="175"/>
      <c r="B524" s="178"/>
      <c r="C524" s="223" t="s">
        <v>296</v>
      </c>
      <c r="D524" s="224"/>
      <c r="E524" s="179">
        <v>0</v>
      </c>
      <c r="F524" s="180"/>
      <c r="G524" s="181"/>
      <c r="M524" s="177" t="s">
        <v>296</v>
      </c>
      <c r="O524" s="167"/>
    </row>
    <row r="525" spans="1:104">
      <c r="A525" s="175"/>
      <c r="B525" s="178"/>
      <c r="C525" s="223" t="s">
        <v>530</v>
      </c>
      <c r="D525" s="224"/>
      <c r="E525" s="179">
        <v>12.42</v>
      </c>
      <c r="F525" s="180"/>
      <c r="G525" s="181"/>
      <c r="M525" s="177" t="s">
        <v>530</v>
      </c>
      <c r="O525" s="167"/>
    </row>
    <row r="526" spans="1:104">
      <c r="A526" s="175"/>
      <c r="B526" s="178"/>
      <c r="C526" s="223" t="s">
        <v>166</v>
      </c>
      <c r="D526" s="224"/>
      <c r="E526" s="179">
        <v>0</v>
      </c>
      <c r="F526" s="180"/>
      <c r="G526" s="181"/>
      <c r="M526" s="177" t="s">
        <v>166</v>
      </c>
      <c r="O526" s="167"/>
    </row>
    <row r="527" spans="1:104">
      <c r="A527" s="175"/>
      <c r="B527" s="178"/>
      <c r="C527" s="223" t="s">
        <v>531</v>
      </c>
      <c r="D527" s="224"/>
      <c r="E527" s="179">
        <v>17.350000000000001</v>
      </c>
      <c r="F527" s="180"/>
      <c r="G527" s="181"/>
      <c r="M527" s="177" t="s">
        <v>531</v>
      </c>
      <c r="O527" s="167"/>
    </row>
    <row r="528" spans="1:104" ht="22.5">
      <c r="A528" s="168">
        <v>53</v>
      </c>
      <c r="B528" s="169" t="s">
        <v>532</v>
      </c>
      <c r="C528" s="170" t="s">
        <v>533</v>
      </c>
      <c r="D528" s="171" t="s">
        <v>389</v>
      </c>
      <c r="E528" s="172">
        <v>48.6</v>
      </c>
      <c r="F528" s="172">
        <v>0</v>
      </c>
      <c r="G528" s="173">
        <f>E528*F528</f>
        <v>0</v>
      </c>
      <c r="O528" s="167">
        <v>2</v>
      </c>
      <c r="AA528" s="145">
        <v>1</v>
      </c>
      <c r="AB528" s="145">
        <v>7</v>
      </c>
      <c r="AC528" s="145">
        <v>7</v>
      </c>
      <c r="AZ528" s="145">
        <v>2</v>
      </c>
      <c r="BA528" s="145">
        <f>IF(AZ528=1,G528,0)</f>
        <v>0</v>
      </c>
      <c r="BB528" s="145">
        <f>IF(AZ528=2,G528,0)</f>
        <v>0</v>
      </c>
      <c r="BC528" s="145">
        <f>IF(AZ528=3,G528,0)</f>
        <v>0</v>
      </c>
      <c r="BD528" s="145">
        <f>IF(AZ528=4,G528,0)</f>
        <v>0</v>
      </c>
      <c r="BE528" s="145">
        <f>IF(AZ528=5,G528,0)</f>
        <v>0</v>
      </c>
      <c r="CA528" s="174">
        <v>1</v>
      </c>
      <c r="CB528" s="174">
        <v>7</v>
      </c>
      <c r="CZ528" s="145">
        <v>2.0000000000000002E-5</v>
      </c>
    </row>
    <row r="529" spans="1:104">
      <c r="A529" s="175"/>
      <c r="B529" s="178"/>
      <c r="C529" s="223" t="s">
        <v>161</v>
      </c>
      <c r="D529" s="224"/>
      <c r="E529" s="179">
        <v>0</v>
      </c>
      <c r="F529" s="180"/>
      <c r="G529" s="181"/>
      <c r="M529" s="177" t="s">
        <v>161</v>
      </c>
      <c r="O529" s="167"/>
    </row>
    <row r="530" spans="1:104">
      <c r="A530" s="175"/>
      <c r="B530" s="178"/>
      <c r="C530" s="223" t="s">
        <v>534</v>
      </c>
      <c r="D530" s="224"/>
      <c r="E530" s="179">
        <v>20.100000000000001</v>
      </c>
      <c r="F530" s="180"/>
      <c r="G530" s="181"/>
      <c r="M530" s="177" t="s">
        <v>534</v>
      </c>
      <c r="O530" s="167"/>
    </row>
    <row r="531" spans="1:104">
      <c r="A531" s="175"/>
      <c r="B531" s="178"/>
      <c r="C531" s="223" t="s">
        <v>158</v>
      </c>
      <c r="D531" s="224"/>
      <c r="E531" s="179">
        <v>0</v>
      </c>
      <c r="F531" s="180"/>
      <c r="G531" s="181"/>
      <c r="M531" s="177" t="s">
        <v>158</v>
      </c>
      <c r="O531" s="167"/>
    </row>
    <row r="532" spans="1:104">
      <c r="A532" s="175"/>
      <c r="B532" s="178"/>
      <c r="C532" s="223" t="s">
        <v>535</v>
      </c>
      <c r="D532" s="224"/>
      <c r="E532" s="179">
        <v>6</v>
      </c>
      <c r="F532" s="180"/>
      <c r="G532" s="181"/>
      <c r="M532" s="177" t="s">
        <v>535</v>
      </c>
      <c r="O532" s="167"/>
    </row>
    <row r="533" spans="1:104">
      <c r="A533" s="175"/>
      <c r="B533" s="178"/>
      <c r="C533" s="223" t="s">
        <v>296</v>
      </c>
      <c r="D533" s="224"/>
      <c r="E533" s="179">
        <v>0</v>
      </c>
      <c r="F533" s="180"/>
      <c r="G533" s="181"/>
      <c r="M533" s="177" t="s">
        <v>296</v>
      </c>
      <c r="O533" s="167"/>
    </row>
    <row r="534" spans="1:104">
      <c r="A534" s="175"/>
      <c r="B534" s="178"/>
      <c r="C534" s="223" t="s">
        <v>536</v>
      </c>
      <c r="D534" s="224"/>
      <c r="E534" s="179">
        <v>13.4</v>
      </c>
      <c r="F534" s="180"/>
      <c r="G534" s="181"/>
      <c r="M534" s="177" t="s">
        <v>536</v>
      </c>
      <c r="O534" s="167"/>
    </row>
    <row r="535" spans="1:104">
      <c r="A535" s="175"/>
      <c r="B535" s="178"/>
      <c r="C535" s="223" t="s">
        <v>166</v>
      </c>
      <c r="D535" s="224"/>
      <c r="E535" s="179">
        <v>0</v>
      </c>
      <c r="F535" s="180"/>
      <c r="G535" s="181"/>
      <c r="M535" s="177" t="s">
        <v>166</v>
      </c>
      <c r="O535" s="167"/>
    </row>
    <row r="536" spans="1:104">
      <c r="A536" s="175"/>
      <c r="B536" s="178"/>
      <c r="C536" s="223" t="s">
        <v>537</v>
      </c>
      <c r="D536" s="224"/>
      <c r="E536" s="179">
        <v>9.1</v>
      </c>
      <c r="F536" s="180"/>
      <c r="G536" s="181"/>
      <c r="M536" s="177" t="s">
        <v>537</v>
      </c>
      <c r="O536" s="167"/>
    </row>
    <row r="537" spans="1:104" ht="22.5">
      <c r="A537" s="168">
        <v>54</v>
      </c>
      <c r="B537" s="169" t="s">
        <v>538</v>
      </c>
      <c r="C537" s="170" t="s">
        <v>539</v>
      </c>
      <c r="D537" s="171" t="s">
        <v>117</v>
      </c>
      <c r="E537" s="172">
        <v>231.83</v>
      </c>
      <c r="F537" s="172">
        <v>0</v>
      </c>
      <c r="G537" s="173">
        <f>E537*F537</f>
        <v>0</v>
      </c>
      <c r="O537" s="167">
        <v>2</v>
      </c>
      <c r="AA537" s="145">
        <v>1</v>
      </c>
      <c r="AB537" s="145">
        <v>7</v>
      </c>
      <c r="AC537" s="145">
        <v>7</v>
      </c>
      <c r="AZ537" s="145">
        <v>2</v>
      </c>
      <c r="BA537" s="145">
        <f>IF(AZ537=1,G537,0)</f>
        <v>0</v>
      </c>
      <c r="BB537" s="145">
        <f>IF(AZ537=2,G537,0)</f>
        <v>0</v>
      </c>
      <c r="BC537" s="145">
        <f>IF(AZ537=3,G537,0)</f>
        <v>0</v>
      </c>
      <c r="BD537" s="145">
        <f>IF(AZ537=4,G537,0)</f>
        <v>0</v>
      </c>
      <c r="BE537" s="145">
        <f>IF(AZ537=5,G537,0)</f>
        <v>0</v>
      </c>
      <c r="CA537" s="174">
        <v>1</v>
      </c>
      <c r="CB537" s="174">
        <v>7</v>
      </c>
      <c r="CZ537" s="145">
        <v>0</v>
      </c>
    </row>
    <row r="538" spans="1:104">
      <c r="A538" s="168">
        <v>55</v>
      </c>
      <c r="B538" s="169" t="s">
        <v>540</v>
      </c>
      <c r="C538" s="170" t="s">
        <v>541</v>
      </c>
      <c r="D538" s="171" t="s">
        <v>61</v>
      </c>
      <c r="E538" s="172"/>
      <c r="F538" s="172">
        <v>0</v>
      </c>
      <c r="G538" s="173">
        <f>E538*F538</f>
        <v>0</v>
      </c>
      <c r="O538" s="167">
        <v>2</v>
      </c>
      <c r="AA538" s="145">
        <v>7</v>
      </c>
      <c r="AB538" s="145">
        <v>1002</v>
      </c>
      <c r="AC538" s="145">
        <v>5</v>
      </c>
      <c r="AZ538" s="145">
        <v>2</v>
      </c>
      <c r="BA538" s="145">
        <f>IF(AZ538=1,G538,0)</f>
        <v>0</v>
      </c>
      <c r="BB538" s="145">
        <f>IF(AZ538=2,G538,0)</f>
        <v>0</v>
      </c>
      <c r="BC538" s="145">
        <f>IF(AZ538=3,G538,0)</f>
        <v>0</v>
      </c>
      <c r="BD538" s="145">
        <f>IF(AZ538=4,G538,0)</f>
        <v>0</v>
      </c>
      <c r="BE538" s="145">
        <f>IF(AZ538=5,G538,0)</f>
        <v>0</v>
      </c>
      <c r="CA538" s="174">
        <v>7</v>
      </c>
      <c r="CB538" s="174">
        <v>1002</v>
      </c>
      <c r="CZ538" s="145">
        <v>0</v>
      </c>
    </row>
    <row r="539" spans="1:104">
      <c r="A539" s="182"/>
      <c r="B539" s="183" t="s">
        <v>74</v>
      </c>
      <c r="C539" s="184" t="str">
        <f>CONCATENATE(B490," ",C490)</f>
        <v>711 Izolace proti vodě</v>
      </c>
      <c r="D539" s="185"/>
      <c r="E539" s="186"/>
      <c r="F539" s="187"/>
      <c r="G539" s="188">
        <f>SUM(G490:G538)</f>
        <v>0</v>
      </c>
      <c r="O539" s="167">
        <v>4</v>
      </c>
      <c r="BA539" s="189">
        <f>SUM(BA490:BA538)</f>
        <v>0</v>
      </c>
      <c r="BB539" s="189">
        <f>SUM(BB490:BB538)</f>
        <v>0</v>
      </c>
      <c r="BC539" s="189">
        <f>SUM(BC490:BC538)</f>
        <v>0</v>
      </c>
      <c r="BD539" s="189">
        <f>SUM(BD490:BD538)</f>
        <v>0</v>
      </c>
      <c r="BE539" s="189">
        <f>SUM(BE490:BE538)</f>
        <v>0</v>
      </c>
    </row>
    <row r="540" spans="1:104">
      <c r="A540" s="160" t="s">
        <v>72</v>
      </c>
      <c r="B540" s="161" t="s">
        <v>542</v>
      </c>
      <c r="C540" s="162" t="s">
        <v>543</v>
      </c>
      <c r="D540" s="163"/>
      <c r="E540" s="164"/>
      <c r="F540" s="164"/>
      <c r="G540" s="165"/>
      <c r="H540" s="166"/>
      <c r="I540" s="166"/>
      <c r="O540" s="167">
        <v>1</v>
      </c>
    </row>
    <row r="541" spans="1:104" ht="22.5">
      <c r="A541" s="168">
        <v>56</v>
      </c>
      <c r="B541" s="169" t="s">
        <v>544</v>
      </c>
      <c r="C541" s="170" t="s">
        <v>545</v>
      </c>
      <c r="D541" s="171" t="s">
        <v>117</v>
      </c>
      <c r="E541" s="172">
        <v>231.83</v>
      </c>
      <c r="F541" s="172">
        <v>0</v>
      </c>
      <c r="G541" s="173">
        <f>E541*F541</f>
        <v>0</v>
      </c>
      <c r="O541" s="167">
        <v>2</v>
      </c>
      <c r="AA541" s="145">
        <v>1</v>
      </c>
      <c r="AB541" s="145">
        <v>7</v>
      </c>
      <c r="AC541" s="145">
        <v>7</v>
      </c>
      <c r="AZ541" s="145">
        <v>2</v>
      </c>
      <c r="BA541" s="145">
        <f>IF(AZ541=1,G541,0)</f>
        <v>0</v>
      </c>
      <c r="BB541" s="145">
        <f>IF(AZ541=2,G541,0)</f>
        <v>0</v>
      </c>
      <c r="BC541" s="145">
        <f>IF(AZ541=3,G541,0)</f>
        <v>0</v>
      </c>
      <c r="BD541" s="145">
        <f>IF(AZ541=4,G541,0)</f>
        <v>0</v>
      </c>
      <c r="BE541" s="145">
        <f>IF(AZ541=5,G541,0)</f>
        <v>0</v>
      </c>
      <c r="CA541" s="174">
        <v>1</v>
      </c>
      <c r="CB541" s="174">
        <v>7</v>
      </c>
      <c r="CZ541" s="145">
        <v>0</v>
      </c>
    </row>
    <row r="542" spans="1:104">
      <c r="A542" s="168">
        <v>57</v>
      </c>
      <c r="B542" s="169" t="s">
        <v>546</v>
      </c>
      <c r="C542" s="170" t="s">
        <v>547</v>
      </c>
      <c r="D542" s="171" t="s">
        <v>61</v>
      </c>
      <c r="E542" s="172"/>
      <c r="F542" s="172">
        <v>0</v>
      </c>
      <c r="G542" s="173">
        <f>E542*F542</f>
        <v>0</v>
      </c>
      <c r="O542" s="167">
        <v>2</v>
      </c>
      <c r="AA542" s="145">
        <v>7</v>
      </c>
      <c r="AB542" s="145">
        <v>2</v>
      </c>
      <c r="AC542" s="145">
        <v>2</v>
      </c>
      <c r="AZ542" s="145">
        <v>2</v>
      </c>
      <c r="BA542" s="145">
        <f>IF(AZ542=1,G542,0)</f>
        <v>0</v>
      </c>
      <c r="BB542" s="145">
        <f>IF(AZ542=2,G542,0)</f>
        <v>0</v>
      </c>
      <c r="BC542" s="145">
        <f>IF(AZ542=3,G542,0)</f>
        <v>0</v>
      </c>
      <c r="BD542" s="145">
        <f>IF(AZ542=4,G542,0)</f>
        <v>0</v>
      </c>
      <c r="BE542" s="145">
        <f>IF(AZ542=5,G542,0)</f>
        <v>0</v>
      </c>
      <c r="CA542" s="174">
        <v>7</v>
      </c>
      <c r="CB542" s="174">
        <v>2</v>
      </c>
      <c r="CZ542" s="145">
        <v>0</v>
      </c>
    </row>
    <row r="543" spans="1:104">
      <c r="A543" s="182"/>
      <c r="B543" s="183" t="s">
        <v>74</v>
      </c>
      <c r="C543" s="184" t="str">
        <f>CONCATENATE(B540," ",C540)</f>
        <v>713 Izolace tepelné</v>
      </c>
      <c r="D543" s="185"/>
      <c r="E543" s="186"/>
      <c r="F543" s="187"/>
      <c r="G543" s="188">
        <f>SUM(G540:G542)</f>
        <v>0</v>
      </c>
      <c r="O543" s="167">
        <v>4</v>
      </c>
      <c r="BA543" s="189">
        <f>SUM(BA540:BA542)</f>
        <v>0</v>
      </c>
      <c r="BB543" s="189">
        <f>SUM(BB540:BB542)</f>
        <v>0</v>
      </c>
      <c r="BC543" s="189">
        <f>SUM(BC540:BC542)</f>
        <v>0</v>
      </c>
      <c r="BD543" s="189">
        <f>SUM(BD540:BD542)</f>
        <v>0</v>
      </c>
      <c r="BE543" s="189">
        <f>SUM(BE540:BE542)</f>
        <v>0</v>
      </c>
    </row>
    <row r="544" spans="1:104">
      <c r="A544" s="160" t="s">
        <v>72</v>
      </c>
      <c r="B544" s="161" t="s">
        <v>548</v>
      </c>
      <c r="C544" s="162" t="s">
        <v>549</v>
      </c>
      <c r="D544" s="163"/>
      <c r="E544" s="164"/>
      <c r="F544" s="164"/>
      <c r="G544" s="165"/>
      <c r="H544" s="166"/>
      <c r="I544" s="166"/>
      <c r="O544" s="167">
        <v>1</v>
      </c>
    </row>
    <row r="545" spans="1:104" ht="22.5">
      <c r="A545" s="168">
        <v>58</v>
      </c>
      <c r="B545" s="169" t="s">
        <v>550</v>
      </c>
      <c r="C545" s="170" t="s">
        <v>551</v>
      </c>
      <c r="D545" s="171" t="s">
        <v>60</v>
      </c>
      <c r="E545" s="172">
        <v>1</v>
      </c>
      <c r="F545" s="172">
        <v>0</v>
      </c>
      <c r="G545" s="173">
        <f>E545*F545</f>
        <v>0</v>
      </c>
      <c r="O545" s="167">
        <v>2</v>
      </c>
      <c r="AA545" s="145">
        <v>12</v>
      </c>
      <c r="AB545" s="145">
        <v>0</v>
      </c>
      <c r="AC545" s="145">
        <v>128</v>
      </c>
      <c r="AZ545" s="145">
        <v>2</v>
      </c>
      <c r="BA545" s="145">
        <f>IF(AZ545=1,G545,0)</f>
        <v>0</v>
      </c>
      <c r="BB545" s="145">
        <f>IF(AZ545=2,G545,0)</f>
        <v>0</v>
      </c>
      <c r="BC545" s="145">
        <f>IF(AZ545=3,G545,0)</f>
        <v>0</v>
      </c>
      <c r="BD545" s="145">
        <f>IF(AZ545=4,G545,0)</f>
        <v>0</v>
      </c>
      <c r="BE545" s="145">
        <f>IF(AZ545=5,G545,0)</f>
        <v>0</v>
      </c>
      <c r="CA545" s="174">
        <v>12</v>
      </c>
      <c r="CB545" s="174">
        <v>0</v>
      </c>
      <c r="CZ545" s="145">
        <v>0</v>
      </c>
    </row>
    <row r="546" spans="1:104">
      <c r="A546" s="182"/>
      <c r="B546" s="183" t="s">
        <v>74</v>
      </c>
      <c r="C546" s="184" t="str">
        <f>CONCATENATE(B544," ",C544)</f>
        <v>720 Zdravotechnická instalace</v>
      </c>
      <c r="D546" s="185"/>
      <c r="E546" s="186"/>
      <c r="F546" s="187"/>
      <c r="G546" s="188">
        <f>SUM(G544:G545)</f>
        <v>0</v>
      </c>
      <c r="O546" s="167">
        <v>4</v>
      </c>
      <c r="BA546" s="189">
        <f>SUM(BA544:BA545)</f>
        <v>0</v>
      </c>
      <c r="BB546" s="189">
        <f>SUM(BB544:BB545)</f>
        <v>0</v>
      </c>
      <c r="BC546" s="189">
        <f>SUM(BC544:BC545)</f>
        <v>0</v>
      </c>
      <c r="BD546" s="189">
        <f>SUM(BD544:BD545)</f>
        <v>0</v>
      </c>
      <c r="BE546" s="189">
        <f>SUM(BE544:BE545)</f>
        <v>0</v>
      </c>
    </row>
    <row r="547" spans="1:104">
      <c r="A547" s="160" t="s">
        <v>72</v>
      </c>
      <c r="B547" s="161" t="s">
        <v>552</v>
      </c>
      <c r="C547" s="162" t="s">
        <v>553</v>
      </c>
      <c r="D547" s="163"/>
      <c r="E547" s="164"/>
      <c r="F547" s="164"/>
      <c r="G547" s="165"/>
      <c r="H547" s="166"/>
      <c r="I547" s="166"/>
      <c r="O547" s="167">
        <v>1</v>
      </c>
    </row>
    <row r="548" spans="1:104">
      <c r="A548" s="168">
        <v>59</v>
      </c>
      <c r="B548" s="169" t="s">
        <v>554</v>
      </c>
      <c r="C548" s="170" t="s">
        <v>555</v>
      </c>
      <c r="D548" s="171" t="s">
        <v>60</v>
      </c>
      <c r="E548" s="172">
        <v>1</v>
      </c>
      <c r="F548" s="172">
        <v>0</v>
      </c>
      <c r="G548" s="173">
        <f>E548*F548</f>
        <v>0</v>
      </c>
      <c r="O548" s="167">
        <v>2</v>
      </c>
      <c r="AA548" s="145">
        <v>12</v>
      </c>
      <c r="AB548" s="145">
        <v>0</v>
      </c>
      <c r="AC548" s="145">
        <v>15</v>
      </c>
      <c r="AZ548" s="145">
        <v>2</v>
      </c>
      <c r="BA548" s="145">
        <f>IF(AZ548=1,G548,0)</f>
        <v>0</v>
      </c>
      <c r="BB548" s="145">
        <f>IF(AZ548=2,G548,0)</f>
        <v>0</v>
      </c>
      <c r="BC548" s="145">
        <f>IF(AZ548=3,G548,0)</f>
        <v>0</v>
      </c>
      <c r="BD548" s="145">
        <f>IF(AZ548=4,G548,0)</f>
        <v>0</v>
      </c>
      <c r="BE548" s="145">
        <f>IF(AZ548=5,G548,0)</f>
        <v>0</v>
      </c>
      <c r="CA548" s="174">
        <v>12</v>
      </c>
      <c r="CB548" s="174">
        <v>0</v>
      </c>
      <c r="CZ548" s="145">
        <v>0</v>
      </c>
    </row>
    <row r="549" spans="1:104">
      <c r="A549" s="182"/>
      <c r="B549" s="183" t="s">
        <v>74</v>
      </c>
      <c r="C549" s="184" t="str">
        <f>CONCATENATE(B547," ",C547)</f>
        <v>730 Ústřední vytápění</v>
      </c>
      <c r="D549" s="185"/>
      <c r="E549" s="186"/>
      <c r="F549" s="187"/>
      <c r="G549" s="188">
        <f>SUM(G547:G548)</f>
        <v>0</v>
      </c>
      <c r="O549" s="167">
        <v>4</v>
      </c>
      <c r="BA549" s="189">
        <f>SUM(BA547:BA548)</f>
        <v>0</v>
      </c>
      <c r="BB549" s="189">
        <f>SUM(BB547:BB548)</f>
        <v>0</v>
      </c>
      <c r="BC549" s="189">
        <f>SUM(BC547:BC548)</f>
        <v>0</v>
      </c>
      <c r="BD549" s="189">
        <f>SUM(BD547:BD548)</f>
        <v>0</v>
      </c>
      <c r="BE549" s="189">
        <f>SUM(BE547:BE548)</f>
        <v>0</v>
      </c>
    </row>
    <row r="550" spans="1:104">
      <c r="A550" s="160" t="s">
        <v>72</v>
      </c>
      <c r="B550" s="161" t="s">
        <v>556</v>
      </c>
      <c r="C550" s="162" t="s">
        <v>557</v>
      </c>
      <c r="D550" s="163"/>
      <c r="E550" s="164"/>
      <c r="F550" s="164"/>
      <c r="G550" s="165"/>
      <c r="H550" s="166"/>
      <c r="I550" s="166"/>
      <c r="O550" s="167">
        <v>1</v>
      </c>
    </row>
    <row r="551" spans="1:104">
      <c r="A551" s="168">
        <v>60</v>
      </c>
      <c r="B551" s="169" t="s">
        <v>558</v>
      </c>
      <c r="C551" s="170" t="s">
        <v>559</v>
      </c>
      <c r="D551" s="171" t="s">
        <v>117</v>
      </c>
      <c r="E551" s="172">
        <v>11.84</v>
      </c>
      <c r="F551" s="172">
        <v>0</v>
      </c>
      <c r="G551" s="173">
        <f>E551*F551</f>
        <v>0</v>
      </c>
      <c r="O551" s="167">
        <v>2</v>
      </c>
      <c r="AA551" s="145">
        <v>1</v>
      </c>
      <c r="AB551" s="145">
        <v>7</v>
      </c>
      <c r="AC551" s="145">
        <v>7</v>
      </c>
      <c r="AZ551" s="145">
        <v>2</v>
      </c>
      <c r="BA551" s="145">
        <f>IF(AZ551=1,G551,0)</f>
        <v>0</v>
      </c>
      <c r="BB551" s="145">
        <f>IF(AZ551=2,G551,0)</f>
        <v>0</v>
      </c>
      <c r="BC551" s="145">
        <f>IF(AZ551=3,G551,0)</f>
        <v>0</v>
      </c>
      <c r="BD551" s="145">
        <f>IF(AZ551=4,G551,0)</f>
        <v>0</v>
      </c>
      <c r="BE551" s="145">
        <f>IF(AZ551=5,G551,0)</f>
        <v>0</v>
      </c>
      <c r="CA551" s="174">
        <v>1</v>
      </c>
      <c r="CB551" s="174">
        <v>7</v>
      </c>
      <c r="CZ551" s="145">
        <v>0.11471000000000001</v>
      </c>
    </row>
    <row r="552" spans="1:104">
      <c r="A552" s="175"/>
      <c r="B552" s="178"/>
      <c r="C552" s="223" t="s">
        <v>108</v>
      </c>
      <c r="D552" s="224"/>
      <c r="E552" s="179">
        <v>0</v>
      </c>
      <c r="F552" s="180"/>
      <c r="G552" s="181"/>
      <c r="M552" s="177" t="s">
        <v>108</v>
      </c>
      <c r="O552" s="167"/>
    </row>
    <row r="553" spans="1:104">
      <c r="A553" s="175"/>
      <c r="B553" s="178"/>
      <c r="C553" s="223" t="s">
        <v>560</v>
      </c>
      <c r="D553" s="224"/>
      <c r="E553" s="179">
        <v>2.2400000000000002</v>
      </c>
      <c r="F553" s="180"/>
      <c r="G553" s="181"/>
      <c r="M553" s="177" t="s">
        <v>560</v>
      </c>
      <c r="O553" s="167"/>
    </row>
    <row r="554" spans="1:104">
      <c r="A554" s="175"/>
      <c r="B554" s="178"/>
      <c r="C554" s="223" t="s">
        <v>221</v>
      </c>
      <c r="D554" s="224"/>
      <c r="E554" s="179">
        <v>0</v>
      </c>
      <c r="F554" s="180"/>
      <c r="G554" s="181"/>
      <c r="M554" s="177" t="s">
        <v>221</v>
      </c>
      <c r="O554" s="167"/>
    </row>
    <row r="555" spans="1:104">
      <c r="A555" s="175"/>
      <c r="B555" s="178"/>
      <c r="C555" s="223" t="s">
        <v>561</v>
      </c>
      <c r="D555" s="224"/>
      <c r="E555" s="179">
        <v>6.6</v>
      </c>
      <c r="F555" s="180"/>
      <c r="G555" s="181"/>
      <c r="M555" s="177" t="s">
        <v>561</v>
      </c>
      <c r="O555" s="167"/>
    </row>
    <row r="556" spans="1:104">
      <c r="A556" s="175"/>
      <c r="B556" s="178"/>
      <c r="C556" s="223" t="s">
        <v>122</v>
      </c>
      <c r="D556" s="224"/>
      <c r="E556" s="179">
        <v>3</v>
      </c>
      <c r="F556" s="180"/>
      <c r="G556" s="181"/>
      <c r="M556" s="177" t="s">
        <v>122</v>
      </c>
      <c r="O556" s="167"/>
    </row>
    <row r="557" spans="1:104">
      <c r="A557" s="168">
        <v>61</v>
      </c>
      <c r="B557" s="169" t="s">
        <v>562</v>
      </c>
      <c r="C557" s="170" t="s">
        <v>563</v>
      </c>
      <c r="D557" s="171" t="s">
        <v>148</v>
      </c>
      <c r="E557" s="172">
        <v>1.3581664</v>
      </c>
      <c r="F557" s="172">
        <v>0</v>
      </c>
      <c r="G557" s="173">
        <f>E557*F557</f>
        <v>0</v>
      </c>
      <c r="O557" s="167">
        <v>2</v>
      </c>
      <c r="AA557" s="145">
        <v>7</v>
      </c>
      <c r="AB557" s="145">
        <v>1001</v>
      </c>
      <c r="AC557" s="145">
        <v>5</v>
      </c>
      <c r="AZ557" s="145">
        <v>2</v>
      </c>
      <c r="BA557" s="145">
        <f>IF(AZ557=1,G557,0)</f>
        <v>0</v>
      </c>
      <c r="BB557" s="145">
        <f>IF(AZ557=2,G557,0)</f>
        <v>0</v>
      </c>
      <c r="BC557" s="145">
        <f>IF(AZ557=3,G557,0)</f>
        <v>0</v>
      </c>
      <c r="BD557" s="145">
        <f>IF(AZ557=4,G557,0)</f>
        <v>0</v>
      </c>
      <c r="BE557" s="145">
        <f>IF(AZ557=5,G557,0)</f>
        <v>0</v>
      </c>
      <c r="CA557" s="174">
        <v>7</v>
      </c>
      <c r="CB557" s="174">
        <v>1001</v>
      </c>
      <c r="CZ557" s="145">
        <v>0</v>
      </c>
    </row>
    <row r="558" spans="1:104">
      <c r="A558" s="182"/>
      <c r="B558" s="183" t="s">
        <v>74</v>
      </c>
      <c r="C558" s="184" t="str">
        <f>CONCATENATE(B550," ",C550)</f>
        <v>761 Konstrukce sklobetonové</v>
      </c>
      <c r="D558" s="185"/>
      <c r="E558" s="186"/>
      <c r="F558" s="187"/>
      <c r="G558" s="188">
        <f>SUM(G550:G557)</f>
        <v>0</v>
      </c>
      <c r="O558" s="167">
        <v>4</v>
      </c>
      <c r="BA558" s="189">
        <f>SUM(BA550:BA557)</f>
        <v>0</v>
      </c>
      <c r="BB558" s="189">
        <f>SUM(BB550:BB557)</f>
        <v>0</v>
      </c>
      <c r="BC558" s="189">
        <f>SUM(BC550:BC557)</f>
        <v>0</v>
      </c>
      <c r="BD558" s="189">
        <f>SUM(BD550:BD557)</f>
        <v>0</v>
      </c>
      <c r="BE558" s="189">
        <f>SUM(BE550:BE557)</f>
        <v>0</v>
      </c>
    </row>
    <row r="559" spans="1:104">
      <c r="A559" s="160" t="s">
        <v>72</v>
      </c>
      <c r="B559" s="161" t="s">
        <v>564</v>
      </c>
      <c r="C559" s="162" t="s">
        <v>565</v>
      </c>
      <c r="D559" s="163"/>
      <c r="E559" s="164"/>
      <c r="F559" s="164"/>
      <c r="G559" s="165"/>
      <c r="H559" s="166"/>
      <c r="I559" s="166"/>
      <c r="O559" s="167">
        <v>1</v>
      </c>
    </row>
    <row r="560" spans="1:104">
      <c r="A560" s="168">
        <v>62</v>
      </c>
      <c r="B560" s="169" t="s">
        <v>566</v>
      </c>
      <c r="C560" s="170" t="s">
        <v>567</v>
      </c>
      <c r="D560" s="171" t="s">
        <v>117</v>
      </c>
      <c r="E560" s="172">
        <v>17.264800000000001</v>
      </c>
      <c r="F560" s="172">
        <v>0</v>
      </c>
      <c r="G560" s="173">
        <f>E560*F560</f>
        <v>0</v>
      </c>
      <c r="O560" s="167">
        <v>2</v>
      </c>
      <c r="AA560" s="145">
        <v>1</v>
      </c>
      <c r="AB560" s="145">
        <v>7</v>
      </c>
      <c r="AC560" s="145">
        <v>7</v>
      </c>
      <c r="AZ560" s="145">
        <v>2</v>
      </c>
      <c r="BA560" s="145">
        <f>IF(AZ560=1,G560,0)</f>
        <v>0</v>
      </c>
      <c r="BB560" s="145">
        <f>IF(AZ560=2,G560,0)</f>
        <v>0</v>
      </c>
      <c r="BC560" s="145">
        <f>IF(AZ560=3,G560,0)</f>
        <v>0</v>
      </c>
      <c r="BD560" s="145">
        <f>IF(AZ560=4,G560,0)</f>
        <v>0</v>
      </c>
      <c r="BE560" s="145">
        <f>IF(AZ560=5,G560,0)</f>
        <v>0</v>
      </c>
      <c r="CA560" s="174">
        <v>1</v>
      </c>
      <c r="CB560" s="174">
        <v>7</v>
      </c>
      <c r="CZ560" s="145">
        <v>0</v>
      </c>
    </row>
    <row r="561" spans="1:104">
      <c r="A561" s="175"/>
      <c r="B561" s="178"/>
      <c r="C561" s="223" t="s">
        <v>568</v>
      </c>
      <c r="D561" s="224"/>
      <c r="E561" s="179">
        <v>0</v>
      </c>
      <c r="F561" s="180"/>
      <c r="G561" s="181"/>
      <c r="M561" s="177" t="s">
        <v>568</v>
      </c>
      <c r="O561" s="167"/>
    </row>
    <row r="562" spans="1:104">
      <c r="A562" s="175"/>
      <c r="B562" s="178"/>
      <c r="C562" s="223" t="s">
        <v>569</v>
      </c>
      <c r="D562" s="224"/>
      <c r="E562" s="179">
        <v>5.76</v>
      </c>
      <c r="F562" s="180"/>
      <c r="G562" s="181"/>
      <c r="M562" s="177" t="s">
        <v>569</v>
      </c>
      <c r="O562" s="167"/>
    </row>
    <row r="563" spans="1:104">
      <c r="A563" s="175"/>
      <c r="B563" s="178"/>
      <c r="C563" s="223" t="s">
        <v>570</v>
      </c>
      <c r="D563" s="224"/>
      <c r="E563" s="179">
        <v>11.504799999999999</v>
      </c>
      <c r="F563" s="180"/>
      <c r="G563" s="181"/>
      <c r="M563" s="177" t="s">
        <v>570</v>
      </c>
      <c r="O563" s="167"/>
    </row>
    <row r="564" spans="1:104">
      <c r="A564" s="168">
        <v>63</v>
      </c>
      <c r="B564" s="169" t="s">
        <v>571</v>
      </c>
      <c r="C564" s="170" t="s">
        <v>572</v>
      </c>
      <c r="D564" s="171" t="s">
        <v>117</v>
      </c>
      <c r="E564" s="172">
        <v>135.80000000000001</v>
      </c>
      <c r="F564" s="172">
        <v>0</v>
      </c>
      <c r="G564" s="173">
        <f>E564*F564</f>
        <v>0</v>
      </c>
      <c r="O564" s="167">
        <v>2</v>
      </c>
      <c r="AA564" s="145">
        <v>1</v>
      </c>
      <c r="AB564" s="145">
        <v>7</v>
      </c>
      <c r="AC564" s="145">
        <v>7</v>
      </c>
      <c r="AZ564" s="145">
        <v>2</v>
      </c>
      <c r="BA564" s="145">
        <f>IF(AZ564=1,G564,0)</f>
        <v>0</v>
      </c>
      <c r="BB564" s="145">
        <f>IF(AZ564=2,G564,0)</f>
        <v>0</v>
      </c>
      <c r="BC564" s="145">
        <f>IF(AZ564=3,G564,0)</f>
        <v>0</v>
      </c>
      <c r="BD564" s="145">
        <f>IF(AZ564=4,G564,0)</f>
        <v>0</v>
      </c>
      <c r="BE564" s="145">
        <f>IF(AZ564=5,G564,0)</f>
        <v>0</v>
      </c>
      <c r="CA564" s="174">
        <v>1</v>
      </c>
      <c r="CB564" s="174">
        <v>7</v>
      </c>
      <c r="CZ564" s="145">
        <v>1.304E-2</v>
      </c>
    </row>
    <row r="565" spans="1:104">
      <c r="A565" s="175"/>
      <c r="B565" s="178"/>
      <c r="C565" s="223" t="s">
        <v>144</v>
      </c>
      <c r="D565" s="224"/>
      <c r="E565" s="179">
        <v>0</v>
      </c>
      <c r="F565" s="180"/>
      <c r="G565" s="181"/>
      <c r="M565" s="177" t="s">
        <v>144</v>
      </c>
      <c r="O565" s="167"/>
    </row>
    <row r="566" spans="1:104">
      <c r="A566" s="175"/>
      <c r="B566" s="178"/>
      <c r="C566" s="223" t="s">
        <v>470</v>
      </c>
      <c r="D566" s="224"/>
      <c r="E566" s="179">
        <v>23.27</v>
      </c>
      <c r="F566" s="180"/>
      <c r="G566" s="181"/>
      <c r="M566" s="177" t="s">
        <v>470</v>
      </c>
      <c r="O566" s="167"/>
    </row>
    <row r="567" spans="1:104">
      <c r="A567" s="175"/>
      <c r="B567" s="178"/>
      <c r="C567" s="223" t="s">
        <v>242</v>
      </c>
      <c r="D567" s="224"/>
      <c r="E567" s="179">
        <v>0</v>
      </c>
      <c r="F567" s="180"/>
      <c r="G567" s="181"/>
      <c r="M567" s="177" t="s">
        <v>242</v>
      </c>
      <c r="O567" s="167"/>
    </row>
    <row r="568" spans="1:104">
      <c r="A568" s="175"/>
      <c r="B568" s="178"/>
      <c r="C568" s="223" t="s">
        <v>471</v>
      </c>
      <c r="D568" s="224"/>
      <c r="E568" s="179">
        <v>38.26</v>
      </c>
      <c r="F568" s="180"/>
      <c r="G568" s="181"/>
      <c r="M568" s="177" t="s">
        <v>471</v>
      </c>
      <c r="O568" s="167"/>
    </row>
    <row r="569" spans="1:104">
      <c r="A569" s="175"/>
      <c r="B569" s="178"/>
      <c r="C569" s="223" t="s">
        <v>245</v>
      </c>
      <c r="D569" s="224"/>
      <c r="E569" s="179">
        <v>0</v>
      </c>
      <c r="F569" s="180"/>
      <c r="G569" s="181"/>
      <c r="M569" s="177" t="s">
        <v>245</v>
      </c>
      <c r="O569" s="167"/>
    </row>
    <row r="570" spans="1:104">
      <c r="A570" s="175"/>
      <c r="B570" s="178"/>
      <c r="C570" s="223" t="s">
        <v>521</v>
      </c>
      <c r="D570" s="224"/>
      <c r="E570" s="179">
        <v>9.92</v>
      </c>
      <c r="F570" s="180"/>
      <c r="G570" s="181"/>
      <c r="M570" s="177" t="s">
        <v>521</v>
      </c>
      <c r="O570" s="167"/>
    </row>
    <row r="571" spans="1:104">
      <c r="A571" s="175"/>
      <c r="B571" s="178"/>
      <c r="C571" s="223" t="s">
        <v>296</v>
      </c>
      <c r="D571" s="224"/>
      <c r="E571" s="179">
        <v>0</v>
      </c>
      <c r="F571" s="180"/>
      <c r="G571" s="181"/>
      <c r="M571" s="177" t="s">
        <v>296</v>
      </c>
      <c r="O571" s="167"/>
    </row>
    <row r="572" spans="1:104">
      <c r="A572" s="175"/>
      <c r="B572" s="178"/>
      <c r="C572" s="223" t="s">
        <v>474</v>
      </c>
      <c r="D572" s="224"/>
      <c r="E572" s="179">
        <v>5.4</v>
      </c>
      <c r="F572" s="180"/>
      <c r="G572" s="181"/>
      <c r="M572" s="177" t="s">
        <v>474</v>
      </c>
      <c r="O572" s="167"/>
    </row>
    <row r="573" spans="1:104">
      <c r="A573" s="175"/>
      <c r="B573" s="178"/>
      <c r="C573" s="223" t="s">
        <v>163</v>
      </c>
      <c r="D573" s="224"/>
      <c r="E573" s="179">
        <v>0</v>
      </c>
      <c r="F573" s="180"/>
      <c r="G573" s="181"/>
      <c r="M573" s="177" t="s">
        <v>163</v>
      </c>
      <c r="O573" s="167"/>
    </row>
    <row r="574" spans="1:104">
      <c r="A574" s="175"/>
      <c r="B574" s="178"/>
      <c r="C574" s="223" t="s">
        <v>522</v>
      </c>
      <c r="D574" s="224"/>
      <c r="E574" s="179">
        <v>5.86</v>
      </c>
      <c r="F574" s="180"/>
      <c r="G574" s="181"/>
      <c r="M574" s="177" t="s">
        <v>522</v>
      </c>
      <c r="O574" s="167"/>
    </row>
    <row r="575" spans="1:104">
      <c r="A575" s="175"/>
      <c r="B575" s="178"/>
      <c r="C575" s="223" t="s">
        <v>166</v>
      </c>
      <c r="D575" s="224"/>
      <c r="E575" s="179">
        <v>0</v>
      </c>
      <c r="F575" s="180"/>
      <c r="G575" s="181"/>
      <c r="M575" s="177" t="s">
        <v>166</v>
      </c>
      <c r="O575" s="167"/>
    </row>
    <row r="576" spans="1:104">
      <c r="A576" s="175"/>
      <c r="B576" s="178"/>
      <c r="C576" s="223" t="s">
        <v>477</v>
      </c>
      <c r="D576" s="224"/>
      <c r="E576" s="179">
        <v>15.26</v>
      </c>
      <c r="F576" s="180"/>
      <c r="G576" s="181"/>
      <c r="M576" s="177" t="s">
        <v>477</v>
      </c>
      <c r="O576" s="167"/>
    </row>
    <row r="577" spans="1:104">
      <c r="A577" s="175"/>
      <c r="B577" s="178"/>
      <c r="C577" s="223" t="s">
        <v>249</v>
      </c>
      <c r="D577" s="224"/>
      <c r="E577" s="179">
        <v>0</v>
      </c>
      <c r="F577" s="180"/>
      <c r="G577" s="181"/>
      <c r="M577" s="177" t="s">
        <v>249</v>
      </c>
      <c r="O577" s="167"/>
    </row>
    <row r="578" spans="1:104">
      <c r="A578" s="175"/>
      <c r="B578" s="178"/>
      <c r="C578" s="223" t="s">
        <v>478</v>
      </c>
      <c r="D578" s="224"/>
      <c r="E578" s="179">
        <v>14.4</v>
      </c>
      <c r="F578" s="180"/>
      <c r="G578" s="181"/>
      <c r="M578" s="177" t="s">
        <v>478</v>
      </c>
      <c r="O578" s="167"/>
    </row>
    <row r="579" spans="1:104">
      <c r="A579" s="175"/>
      <c r="B579" s="178"/>
      <c r="C579" s="223" t="s">
        <v>261</v>
      </c>
      <c r="D579" s="224"/>
      <c r="E579" s="179">
        <v>0</v>
      </c>
      <c r="F579" s="180"/>
      <c r="G579" s="181"/>
      <c r="M579" s="177" t="s">
        <v>261</v>
      </c>
      <c r="O579" s="167"/>
    </row>
    <row r="580" spans="1:104">
      <c r="A580" s="175"/>
      <c r="B580" s="178"/>
      <c r="C580" s="223" t="s">
        <v>480</v>
      </c>
      <c r="D580" s="224"/>
      <c r="E580" s="179">
        <v>4.01</v>
      </c>
      <c r="F580" s="180"/>
      <c r="G580" s="181"/>
      <c r="M580" s="177" t="s">
        <v>480</v>
      </c>
      <c r="O580" s="167"/>
    </row>
    <row r="581" spans="1:104">
      <c r="A581" s="175"/>
      <c r="B581" s="178"/>
      <c r="C581" s="223" t="s">
        <v>158</v>
      </c>
      <c r="D581" s="224"/>
      <c r="E581" s="179">
        <v>0</v>
      </c>
      <c r="F581" s="180"/>
      <c r="G581" s="181"/>
      <c r="M581" s="177" t="s">
        <v>158</v>
      </c>
      <c r="O581" s="167"/>
    </row>
    <row r="582" spans="1:104">
      <c r="A582" s="175"/>
      <c r="B582" s="178"/>
      <c r="C582" s="223" t="s">
        <v>481</v>
      </c>
      <c r="D582" s="224"/>
      <c r="E582" s="179">
        <v>11.84</v>
      </c>
      <c r="F582" s="180"/>
      <c r="G582" s="181"/>
      <c r="M582" s="177" t="s">
        <v>481</v>
      </c>
      <c r="O582" s="167"/>
    </row>
    <row r="583" spans="1:104">
      <c r="A583" s="175"/>
      <c r="B583" s="178"/>
      <c r="C583" s="223" t="s">
        <v>161</v>
      </c>
      <c r="D583" s="224"/>
      <c r="E583" s="179">
        <v>0</v>
      </c>
      <c r="F583" s="180"/>
      <c r="G583" s="181"/>
      <c r="M583" s="177" t="s">
        <v>161</v>
      </c>
      <c r="O583" s="167"/>
    </row>
    <row r="584" spans="1:104">
      <c r="A584" s="175"/>
      <c r="B584" s="178"/>
      <c r="C584" s="223" t="s">
        <v>482</v>
      </c>
      <c r="D584" s="224"/>
      <c r="E584" s="179">
        <v>7.58</v>
      </c>
      <c r="F584" s="180"/>
      <c r="G584" s="181"/>
      <c r="M584" s="177" t="s">
        <v>482</v>
      </c>
      <c r="O584" s="167"/>
    </row>
    <row r="585" spans="1:104">
      <c r="A585" s="168">
        <v>64</v>
      </c>
      <c r="B585" s="169" t="s">
        <v>573</v>
      </c>
      <c r="C585" s="170" t="s">
        <v>574</v>
      </c>
      <c r="D585" s="171" t="s">
        <v>117</v>
      </c>
      <c r="E585" s="172">
        <v>288.62</v>
      </c>
      <c r="F585" s="172">
        <v>0</v>
      </c>
      <c r="G585" s="173">
        <f>E585*F585</f>
        <v>0</v>
      </c>
      <c r="O585" s="167">
        <v>2</v>
      </c>
      <c r="AA585" s="145">
        <v>1</v>
      </c>
      <c r="AB585" s="145">
        <v>7</v>
      </c>
      <c r="AC585" s="145">
        <v>7</v>
      </c>
      <c r="AZ585" s="145">
        <v>2</v>
      </c>
      <c r="BA585" s="145">
        <f>IF(AZ585=1,G585,0)</f>
        <v>0</v>
      </c>
      <c r="BB585" s="145">
        <f>IF(AZ585=2,G585,0)</f>
        <v>0</v>
      </c>
      <c r="BC585" s="145">
        <f>IF(AZ585=3,G585,0)</f>
        <v>0</v>
      </c>
      <c r="BD585" s="145">
        <f>IF(AZ585=4,G585,0)</f>
        <v>0</v>
      </c>
      <c r="BE585" s="145">
        <f>IF(AZ585=5,G585,0)</f>
        <v>0</v>
      </c>
      <c r="CA585" s="174">
        <v>1</v>
      </c>
      <c r="CB585" s="174">
        <v>7</v>
      </c>
      <c r="CZ585" s="145">
        <v>1.1E-4</v>
      </c>
    </row>
    <row r="586" spans="1:104">
      <c r="A586" s="168">
        <v>65</v>
      </c>
      <c r="B586" s="169" t="s">
        <v>575</v>
      </c>
      <c r="C586" s="170" t="s">
        <v>576</v>
      </c>
      <c r="D586" s="171" t="s">
        <v>117</v>
      </c>
      <c r="E586" s="172">
        <v>288.62</v>
      </c>
      <c r="F586" s="172">
        <v>0</v>
      </c>
      <c r="G586" s="173">
        <f>E586*F586</f>
        <v>0</v>
      </c>
      <c r="O586" s="167">
        <v>2</v>
      </c>
      <c r="AA586" s="145">
        <v>1</v>
      </c>
      <c r="AB586" s="145">
        <v>7</v>
      </c>
      <c r="AC586" s="145">
        <v>7</v>
      </c>
      <c r="AZ586" s="145">
        <v>2</v>
      </c>
      <c r="BA586" s="145">
        <f>IF(AZ586=1,G586,0)</f>
        <v>0</v>
      </c>
      <c r="BB586" s="145">
        <f>IF(AZ586=2,G586,0)</f>
        <v>0</v>
      </c>
      <c r="BC586" s="145">
        <f>IF(AZ586=3,G586,0)</f>
        <v>0</v>
      </c>
      <c r="BD586" s="145">
        <f>IF(AZ586=4,G586,0)</f>
        <v>0</v>
      </c>
      <c r="BE586" s="145">
        <f>IF(AZ586=5,G586,0)</f>
        <v>0</v>
      </c>
      <c r="CA586" s="174">
        <v>1</v>
      </c>
      <c r="CB586" s="174">
        <v>7</v>
      </c>
      <c r="CZ586" s="145">
        <v>6.4700000000000001E-3</v>
      </c>
    </row>
    <row r="587" spans="1:104">
      <c r="A587" s="175"/>
      <c r="B587" s="178"/>
      <c r="C587" s="223" t="s">
        <v>238</v>
      </c>
      <c r="D587" s="224"/>
      <c r="E587" s="179">
        <v>0</v>
      </c>
      <c r="F587" s="180"/>
      <c r="G587" s="181"/>
      <c r="M587" s="177" t="s">
        <v>238</v>
      </c>
      <c r="O587" s="167"/>
    </row>
    <row r="588" spans="1:104">
      <c r="A588" s="175"/>
      <c r="B588" s="178"/>
      <c r="C588" s="223" t="s">
        <v>577</v>
      </c>
      <c r="D588" s="224"/>
      <c r="E588" s="179">
        <v>56.68</v>
      </c>
      <c r="F588" s="180"/>
      <c r="G588" s="181"/>
      <c r="M588" s="177" t="s">
        <v>577</v>
      </c>
      <c r="O588" s="167"/>
    </row>
    <row r="589" spans="1:104">
      <c r="A589" s="175"/>
      <c r="B589" s="178"/>
      <c r="C589" s="223" t="s">
        <v>108</v>
      </c>
      <c r="D589" s="224"/>
      <c r="E589" s="179">
        <v>0</v>
      </c>
      <c r="F589" s="180"/>
      <c r="G589" s="181"/>
      <c r="M589" s="177" t="s">
        <v>108</v>
      </c>
      <c r="O589" s="167"/>
    </row>
    <row r="590" spans="1:104">
      <c r="A590" s="175"/>
      <c r="B590" s="178"/>
      <c r="C590" s="223" t="s">
        <v>472</v>
      </c>
      <c r="D590" s="224"/>
      <c r="E590" s="179">
        <v>52.36</v>
      </c>
      <c r="F590" s="180"/>
      <c r="G590" s="181"/>
      <c r="M590" s="177" t="s">
        <v>472</v>
      </c>
      <c r="O590" s="167"/>
    </row>
    <row r="591" spans="1:104">
      <c r="A591" s="175"/>
      <c r="B591" s="178"/>
      <c r="C591" s="223" t="s">
        <v>252</v>
      </c>
      <c r="D591" s="224"/>
      <c r="E591" s="179">
        <v>0</v>
      </c>
      <c r="F591" s="180"/>
      <c r="G591" s="181"/>
      <c r="M591" s="177" t="s">
        <v>252</v>
      </c>
      <c r="O591" s="167"/>
    </row>
    <row r="592" spans="1:104">
      <c r="A592" s="175"/>
      <c r="B592" s="178"/>
      <c r="C592" s="223" t="s">
        <v>578</v>
      </c>
      <c r="D592" s="224"/>
      <c r="E592" s="179">
        <v>35.56</v>
      </c>
      <c r="F592" s="180"/>
      <c r="G592" s="181"/>
      <c r="M592" s="177" t="s">
        <v>578</v>
      </c>
      <c r="O592" s="167"/>
    </row>
    <row r="593" spans="1:104">
      <c r="A593" s="175"/>
      <c r="B593" s="178"/>
      <c r="C593" s="223" t="s">
        <v>254</v>
      </c>
      <c r="D593" s="224"/>
      <c r="E593" s="179">
        <v>0</v>
      </c>
      <c r="F593" s="180"/>
      <c r="G593" s="181"/>
      <c r="M593" s="177" t="s">
        <v>254</v>
      </c>
      <c r="O593" s="167"/>
    </row>
    <row r="594" spans="1:104">
      <c r="A594" s="175"/>
      <c r="B594" s="178"/>
      <c r="C594" s="223" t="s">
        <v>579</v>
      </c>
      <c r="D594" s="224"/>
      <c r="E594" s="179">
        <v>49.36</v>
      </c>
      <c r="F594" s="180"/>
      <c r="G594" s="181"/>
      <c r="M594" s="177" t="s">
        <v>579</v>
      </c>
      <c r="O594" s="167"/>
    </row>
    <row r="595" spans="1:104">
      <c r="A595" s="175"/>
      <c r="B595" s="178"/>
      <c r="C595" s="223" t="s">
        <v>256</v>
      </c>
      <c r="D595" s="224"/>
      <c r="E595" s="179">
        <v>0</v>
      </c>
      <c r="F595" s="180"/>
      <c r="G595" s="181"/>
      <c r="M595" s="177" t="s">
        <v>256</v>
      </c>
      <c r="O595" s="167"/>
    </row>
    <row r="596" spans="1:104">
      <c r="A596" s="175"/>
      <c r="B596" s="178"/>
      <c r="C596" s="223" t="s">
        <v>580</v>
      </c>
      <c r="D596" s="224"/>
      <c r="E596" s="179">
        <v>59.43</v>
      </c>
      <c r="F596" s="180"/>
      <c r="G596" s="181"/>
      <c r="M596" s="177" t="s">
        <v>580</v>
      </c>
      <c r="O596" s="167"/>
    </row>
    <row r="597" spans="1:104">
      <c r="A597" s="175"/>
      <c r="B597" s="178"/>
      <c r="C597" s="223" t="s">
        <v>259</v>
      </c>
      <c r="D597" s="224"/>
      <c r="E597" s="179">
        <v>0</v>
      </c>
      <c r="F597" s="180"/>
      <c r="G597" s="181"/>
      <c r="M597" s="177" t="s">
        <v>259</v>
      </c>
      <c r="O597" s="167"/>
    </row>
    <row r="598" spans="1:104">
      <c r="A598" s="175"/>
      <c r="B598" s="178"/>
      <c r="C598" s="223" t="s">
        <v>581</v>
      </c>
      <c r="D598" s="224"/>
      <c r="E598" s="179">
        <v>35.229999999999997</v>
      </c>
      <c r="F598" s="180"/>
      <c r="G598" s="181"/>
      <c r="M598" s="177" t="s">
        <v>581</v>
      </c>
      <c r="O598" s="167"/>
    </row>
    <row r="599" spans="1:104">
      <c r="A599" s="168">
        <v>66</v>
      </c>
      <c r="B599" s="169" t="s">
        <v>582</v>
      </c>
      <c r="C599" s="170" t="s">
        <v>583</v>
      </c>
      <c r="D599" s="171" t="s">
        <v>148</v>
      </c>
      <c r="E599" s="172">
        <v>3.6699516000000001</v>
      </c>
      <c r="F599" s="172">
        <v>0</v>
      </c>
      <c r="G599" s="173">
        <f>E599*F599</f>
        <v>0</v>
      </c>
      <c r="O599" s="167">
        <v>2</v>
      </c>
      <c r="AA599" s="145">
        <v>7</v>
      </c>
      <c r="AB599" s="145">
        <v>1001</v>
      </c>
      <c r="AC599" s="145">
        <v>5</v>
      </c>
      <c r="AZ599" s="145">
        <v>2</v>
      </c>
      <c r="BA599" s="145">
        <f>IF(AZ599=1,G599,0)</f>
        <v>0</v>
      </c>
      <c r="BB599" s="145">
        <f>IF(AZ599=2,G599,0)</f>
        <v>0</v>
      </c>
      <c r="BC599" s="145">
        <f>IF(AZ599=3,G599,0)</f>
        <v>0</v>
      </c>
      <c r="BD599" s="145">
        <f>IF(AZ599=4,G599,0)</f>
        <v>0</v>
      </c>
      <c r="BE599" s="145">
        <f>IF(AZ599=5,G599,0)</f>
        <v>0</v>
      </c>
      <c r="CA599" s="174">
        <v>7</v>
      </c>
      <c r="CB599" s="174">
        <v>1001</v>
      </c>
      <c r="CZ599" s="145">
        <v>0</v>
      </c>
    </row>
    <row r="600" spans="1:104">
      <c r="A600" s="182"/>
      <c r="B600" s="183" t="s">
        <v>74</v>
      </c>
      <c r="C600" s="184" t="str">
        <f>CONCATENATE(B559," ",C559)</f>
        <v>763 Dřevostavby</v>
      </c>
      <c r="D600" s="185"/>
      <c r="E600" s="186"/>
      <c r="F600" s="187"/>
      <c r="G600" s="188">
        <f>SUM(G559:G599)</f>
        <v>0</v>
      </c>
      <c r="O600" s="167">
        <v>4</v>
      </c>
      <c r="BA600" s="189">
        <f>SUM(BA559:BA599)</f>
        <v>0</v>
      </c>
      <c r="BB600" s="189">
        <f>SUM(BB559:BB599)</f>
        <v>0</v>
      </c>
      <c r="BC600" s="189">
        <f>SUM(BC559:BC599)</f>
        <v>0</v>
      </c>
      <c r="BD600" s="189">
        <f>SUM(BD559:BD599)</f>
        <v>0</v>
      </c>
      <c r="BE600" s="189">
        <f>SUM(BE559:BE599)</f>
        <v>0</v>
      </c>
    </row>
    <row r="601" spans="1:104">
      <c r="A601" s="160" t="s">
        <v>72</v>
      </c>
      <c r="B601" s="161" t="s">
        <v>584</v>
      </c>
      <c r="C601" s="162" t="s">
        <v>585</v>
      </c>
      <c r="D601" s="163"/>
      <c r="E601" s="164"/>
      <c r="F601" s="164"/>
      <c r="G601" s="165"/>
      <c r="H601" s="166"/>
      <c r="I601" s="166"/>
      <c r="O601" s="167">
        <v>1</v>
      </c>
    </row>
    <row r="602" spans="1:104">
      <c r="A602" s="168">
        <v>67</v>
      </c>
      <c r="B602" s="169" t="s">
        <v>586</v>
      </c>
      <c r="C602" s="170" t="s">
        <v>587</v>
      </c>
      <c r="D602" s="171" t="s">
        <v>131</v>
      </c>
      <c r="E602" s="172">
        <v>17</v>
      </c>
      <c r="F602" s="172">
        <v>0</v>
      </c>
      <c r="G602" s="173">
        <f t="shared" ref="G602:G611" si="0">E602*F602</f>
        <v>0</v>
      </c>
      <c r="O602" s="167">
        <v>2</v>
      </c>
      <c r="AA602" s="145">
        <v>1</v>
      </c>
      <c r="AB602" s="145">
        <v>7</v>
      </c>
      <c r="AC602" s="145">
        <v>7</v>
      </c>
      <c r="AZ602" s="145">
        <v>2</v>
      </c>
      <c r="BA602" s="145">
        <f t="shared" ref="BA602:BA611" si="1">IF(AZ602=1,G602,0)</f>
        <v>0</v>
      </c>
      <c r="BB602" s="145">
        <f t="shared" ref="BB602:BB611" si="2">IF(AZ602=2,G602,0)</f>
        <v>0</v>
      </c>
      <c r="BC602" s="145">
        <f t="shared" ref="BC602:BC611" si="3">IF(AZ602=3,G602,0)</f>
        <v>0</v>
      </c>
      <c r="BD602" s="145">
        <f t="shared" ref="BD602:BD611" si="4">IF(AZ602=4,G602,0)</f>
        <v>0</v>
      </c>
      <c r="BE602" s="145">
        <f t="shared" ref="BE602:BE611" si="5">IF(AZ602=5,G602,0)</f>
        <v>0</v>
      </c>
      <c r="CA602" s="174">
        <v>1</v>
      </c>
      <c r="CB602" s="174">
        <v>7</v>
      </c>
      <c r="CZ602" s="145">
        <v>0</v>
      </c>
    </row>
    <row r="603" spans="1:104">
      <c r="A603" s="168">
        <v>68</v>
      </c>
      <c r="B603" s="169" t="s">
        <v>588</v>
      </c>
      <c r="C603" s="170" t="s">
        <v>589</v>
      </c>
      <c r="D603" s="171" t="s">
        <v>131</v>
      </c>
      <c r="E603" s="172">
        <v>9</v>
      </c>
      <c r="F603" s="172">
        <v>0</v>
      </c>
      <c r="G603" s="173">
        <f t="shared" si="0"/>
        <v>0</v>
      </c>
      <c r="O603" s="167">
        <v>2</v>
      </c>
      <c r="AA603" s="145">
        <v>1</v>
      </c>
      <c r="AB603" s="145">
        <v>7</v>
      </c>
      <c r="AC603" s="145">
        <v>7</v>
      </c>
      <c r="AZ603" s="145">
        <v>2</v>
      </c>
      <c r="BA603" s="145">
        <f t="shared" si="1"/>
        <v>0</v>
      </c>
      <c r="BB603" s="145">
        <f t="shared" si="2"/>
        <v>0</v>
      </c>
      <c r="BC603" s="145">
        <f t="shared" si="3"/>
        <v>0</v>
      </c>
      <c r="BD603" s="145">
        <f t="shared" si="4"/>
        <v>0</v>
      </c>
      <c r="BE603" s="145">
        <f t="shared" si="5"/>
        <v>0</v>
      </c>
      <c r="CA603" s="174">
        <v>1</v>
      </c>
      <c r="CB603" s="174">
        <v>7</v>
      </c>
      <c r="CZ603" s="145">
        <v>0</v>
      </c>
    </row>
    <row r="604" spans="1:104">
      <c r="A604" s="168">
        <v>69</v>
      </c>
      <c r="B604" s="169" t="s">
        <v>590</v>
      </c>
      <c r="C604" s="170" t="s">
        <v>591</v>
      </c>
      <c r="D604" s="171" t="s">
        <v>131</v>
      </c>
      <c r="E604" s="172">
        <v>4</v>
      </c>
      <c r="F604" s="172">
        <v>0</v>
      </c>
      <c r="G604" s="173">
        <f t="shared" si="0"/>
        <v>0</v>
      </c>
      <c r="O604" s="167">
        <v>2</v>
      </c>
      <c r="AA604" s="145">
        <v>1</v>
      </c>
      <c r="AB604" s="145">
        <v>7</v>
      </c>
      <c r="AC604" s="145">
        <v>7</v>
      </c>
      <c r="AZ604" s="145">
        <v>2</v>
      </c>
      <c r="BA604" s="145">
        <f t="shared" si="1"/>
        <v>0</v>
      </c>
      <c r="BB604" s="145">
        <f t="shared" si="2"/>
        <v>0</v>
      </c>
      <c r="BC604" s="145">
        <f t="shared" si="3"/>
        <v>0</v>
      </c>
      <c r="BD604" s="145">
        <f t="shared" si="4"/>
        <v>0</v>
      </c>
      <c r="BE604" s="145">
        <f t="shared" si="5"/>
        <v>0</v>
      </c>
      <c r="CA604" s="174">
        <v>1</v>
      </c>
      <c r="CB604" s="174">
        <v>7</v>
      </c>
      <c r="CZ604" s="145">
        <v>0</v>
      </c>
    </row>
    <row r="605" spans="1:104">
      <c r="A605" s="168">
        <v>70</v>
      </c>
      <c r="B605" s="169" t="s">
        <v>592</v>
      </c>
      <c r="C605" s="170" t="s">
        <v>593</v>
      </c>
      <c r="D605" s="171" t="s">
        <v>131</v>
      </c>
      <c r="E605" s="172">
        <v>5</v>
      </c>
      <c r="F605" s="172">
        <v>0</v>
      </c>
      <c r="G605" s="173">
        <f t="shared" si="0"/>
        <v>0</v>
      </c>
      <c r="O605" s="167">
        <v>2</v>
      </c>
      <c r="AA605" s="145">
        <v>3</v>
      </c>
      <c r="AB605" s="145">
        <v>7</v>
      </c>
      <c r="AC605" s="145">
        <v>61160101</v>
      </c>
      <c r="AZ605" s="145">
        <v>2</v>
      </c>
      <c r="BA605" s="145">
        <f t="shared" si="1"/>
        <v>0</v>
      </c>
      <c r="BB605" s="145">
        <f t="shared" si="2"/>
        <v>0</v>
      </c>
      <c r="BC605" s="145">
        <f t="shared" si="3"/>
        <v>0</v>
      </c>
      <c r="BD605" s="145">
        <f t="shared" si="4"/>
        <v>0</v>
      </c>
      <c r="BE605" s="145">
        <f t="shared" si="5"/>
        <v>0</v>
      </c>
      <c r="CA605" s="174">
        <v>3</v>
      </c>
      <c r="CB605" s="174">
        <v>7</v>
      </c>
      <c r="CZ605" s="145">
        <v>1.2999999999999999E-2</v>
      </c>
    </row>
    <row r="606" spans="1:104">
      <c r="A606" s="168">
        <v>71</v>
      </c>
      <c r="B606" s="169" t="s">
        <v>594</v>
      </c>
      <c r="C606" s="170" t="s">
        <v>595</v>
      </c>
      <c r="D606" s="171" t="s">
        <v>131</v>
      </c>
      <c r="E606" s="172">
        <v>3</v>
      </c>
      <c r="F606" s="172">
        <v>0</v>
      </c>
      <c r="G606" s="173">
        <f t="shared" si="0"/>
        <v>0</v>
      </c>
      <c r="O606" s="167">
        <v>2</v>
      </c>
      <c r="AA606" s="145">
        <v>3</v>
      </c>
      <c r="AB606" s="145">
        <v>7</v>
      </c>
      <c r="AC606" s="145">
        <v>61160102</v>
      </c>
      <c r="AZ606" s="145">
        <v>2</v>
      </c>
      <c r="BA606" s="145">
        <f t="shared" si="1"/>
        <v>0</v>
      </c>
      <c r="BB606" s="145">
        <f t="shared" si="2"/>
        <v>0</v>
      </c>
      <c r="BC606" s="145">
        <f t="shared" si="3"/>
        <v>0</v>
      </c>
      <c r="BD606" s="145">
        <f t="shared" si="4"/>
        <v>0</v>
      </c>
      <c r="BE606" s="145">
        <f t="shared" si="5"/>
        <v>0</v>
      </c>
      <c r="CA606" s="174">
        <v>3</v>
      </c>
      <c r="CB606" s="174">
        <v>7</v>
      </c>
      <c r="CZ606" s="145">
        <v>1.4500000000000001E-2</v>
      </c>
    </row>
    <row r="607" spans="1:104">
      <c r="A607" s="168">
        <v>72</v>
      </c>
      <c r="B607" s="169" t="s">
        <v>596</v>
      </c>
      <c r="C607" s="170" t="s">
        <v>597</v>
      </c>
      <c r="D607" s="171" t="s">
        <v>131</v>
      </c>
      <c r="E607" s="172">
        <v>9</v>
      </c>
      <c r="F607" s="172">
        <v>0</v>
      </c>
      <c r="G607" s="173">
        <f t="shared" si="0"/>
        <v>0</v>
      </c>
      <c r="O607" s="167">
        <v>2</v>
      </c>
      <c r="AA607" s="145">
        <v>3</v>
      </c>
      <c r="AB607" s="145">
        <v>7</v>
      </c>
      <c r="AC607" s="145">
        <v>61160104</v>
      </c>
      <c r="AZ607" s="145">
        <v>2</v>
      </c>
      <c r="BA607" s="145">
        <f t="shared" si="1"/>
        <v>0</v>
      </c>
      <c r="BB607" s="145">
        <f t="shared" si="2"/>
        <v>0</v>
      </c>
      <c r="BC607" s="145">
        <f t="shared" si="3"/>
        <v>0</v>
      </c>
      <c r="BD607" s="145">
        <f t="shared" si="4"/>
        <v>0</v>
      </c>
      <c r="BE607" s="145">
        <f t="shared" si="5"/>
        <v>0</v>
      </c>
      <c r="CA607" s="174">
        <v>3</v>
      </c>
      <c r="CB607" s="174">
        <v>7</v>
      </c>
      <c r="CZ607" s="145">
        <v>1.7000000000000001E-2</v>
      </c>
    </row>
    <row r="608" spans="1:104">
      <c r="A608" s="168">
        <v>73</v>
      </c>
      <c r="B608" s="169" t="s">
        <v>598</v>
      </c>
      <c r="C608" s="170" t="s">
        <v>599</v>
      </c>
      <c r="D608" s="171" t="s">
        <v>131</v>
      </c>
      <c r="E608" s="172">
        <v>9</v>
      </c>
      <c r="F608" s="172">
        <v>0</v>
      </c>
      <c r="G608" s="173">
        <f t="shared" si="0"/>
        <v>0</v>
      </c>
      <c r="O608" s="167">
        <v>2</v>
      </c>
      <c r="AA608" s="145">
        <v>3</v>
      </c>
      <c r="AB608" s="145">
        <v>7</v>
      </c>
      <c r="AC608" s="145">
        <v>61160112</v>
      </c>
      <c r="AZ608" s="145">
        <v>2</v>
      </c>
      <c r="BA608" s="145">
        <f t="shared" si="1"/>
        <v>0</v>
      </c>
      <c r="BB608" s="145">
        <f t="shared" si="2"/>
        <v>0</v>
      </c>
      <c r="BC608" s="145">
        <f t="shared" si="3"/>
        <v>0</v>
      </c>
      <c r="BD608" s="145">
        <f t="shared" si="4"/>
        <v>0</v>
      </c>
      <c r="BE608" s="145">
        <f t="shared" si="5"/>
        <v>0</v>
      </c>
      <c r="CA608" s="174">
        <v>3</v>
      </c>
      <c r="CB608" s="174">
        <v>7</v>
      </c>
      <c r="CZ608" s="145">
        <v>1.6E-2</v>
      </c>
    </row>
    <row r="609" spans="1:104">
      <c r="A609" s="168">
        <v>74</v>
      </c>
      <c r="B609" s="169" t="s">
        <v>600</v>
      </c>
      <c r="C609" s="170" t="s">
        <v>601</v>
      </c>
      <c r="D609" s="171" t="s">
        <v>131</v>
      </c>
      <c r="E609" s="172">
        <v>3</v>
      </c>
      <c r="F609" s="172">
        <v>0</v>
      </c>
      <c r="G609" s="173">
        <f t="shared" si="0"/>
        <v>0</v>
      </c>
      <c r="O609" s="167">
        <v>2</v>
      </c>
      <c r="AA609" s="145">
        <v>3</v>
      </c>
      <c r="AB609" s="145">
        <v>7</v>
      </c>
      <c r="AC609" s="145">
        <v>61160116</v>
      </c>
      <c r="AZ609" s="145">
        <v>2</v>
      </c>
      <c r="BA609" s="145">
        <f t="shared" si="1"/>
        <v>0</v>
      </c>
      <c r="BB609" s="145">
        <f t="shared" si="2"/>
        <v>0</v>
      </c>
      <c r="BC609" s="145">
        <f t="shared" si="3"/>
        <v>0</v>
      </c>
      <c r="BD609" s="145">
        <f t="shared" si="4"/>
        <v>0</v>
      </c>
      <c r="BE609" s="145">
        <f t="shared" si="5"/>
        <v>0</v>
      </c>
      <c r="CA609" s="174">
        <v>3</v>
      </c>
      <c r="CB609" s="174">
        <v>7</v>
      </c>
      <c r="CZ609" s="145">
        <v>3.2000000000000001E-2</v>
      </c>
    </row>
    <row r="610" spans="1:104" ht="22.5">
      <c r="A610" s="168">
        <v>75</v>
      </c>
      <c r="B610" s="169" t="s">
        <v>584</v>
      </c>
      <c r="C610" s="170" t="s">
        <v>602</v>
      </c>
      <c r="D610" s="171" t="s">
        <v>131</v>
      </c>
      <c r="E610" s="172">
        <v>1</v>
      </c>
      <c r="F610" s="172">
        <v>0</v>
      </c>
      <c r="G610" s="173">
        <f t="shared" si="0"/>
        <v>0</v>
      </c>
      <c r="O610" s="167">
        <v>2</v>
      </c>
      <c r="AA610" s="145">
        <v>3</v>
      </c>
      <c r="AB610" s="145">
        <v>7</v>
      </c>
      <c r="AC610" s="145">
        <v>766</v>
      </c>
      <c r="AZ610" s="145">
        <v>2</v>
      </c>
      <c r="BA610" s="145">
        <f t="shared" si="1"/>
        <v>0</v>
      </c>
      <c r="BB610" s="145">
        <f t="shared" si="2"/>
        <v>0</v>
      </c>
      <c r="BC610" s="145">
        <f t="shared" si="3"/>
        <v>0</v>
      </c>
      <c r="BD610" s="145">
        <f t="shared" si="4"/>
        <v>0</v>
      </c>
      <c r="BE610" s="145">
        <f t="shared" si="5"/>
        <v>0</v>
      </c>
      <c r="CA610" s="174">
        <v>3</v>
      </c>
      <c r="CB610" s="174">
        <v>7</v>
      </c>
      <c r="CZ610" s="145">
        <v>3.2000000000000001E-2</v>
      </c>
    </row>
    <row r="611" spans="1:104">
      <c r="A611" s="168">
        <v>76</v>
      </c>
      <c r="B611" s="169" t="s">
        <v>603</v>
      </c>
      <c r="C611" s="170" t="s">
        <v>604</v>
      </c>
      <c r="D611" s="171" t="s">
        <v>61</v>
      </c>
      <c r="E611" s="172"/>
      <c r="F611" s="172">
        <v>0</v>
      </c>
      <c r="G611" s="173">
        <f t="shared" si="0"/>
        <v>0</v>
      </c>
      <c r="O611" s="167">
        <v>2</v>
      </c>
      <c r="AA611" s="145">
        <v>7</v>
      </c>
      <c r="AB611" s="145">
        <v>1002</v>
      </c>
      <c r="AC611" s="145">
        <v>5</v>
      </c>
      <c r="AZ611" s="145">
        <v>2</v>
      </c>
      <c r="BA611" s="145">
        <f t="shared" si="1"/>
        <v>0</v>
      </c>
      <c r="BB611" s="145">
        <f t="shared" si="2"/>
        <v>0</v>
      </c>
      <c r="BC611" s="145">
        <f t="shared" si="3"/>
        <v>0</v>
      </c>
      <c r="BD611" s="145">
        <f t="shared" si="4"/>
        <v>0</v>
      </c>
      <c r="BE611" s="145">
        <f t="shared" si="5"/>
        <v>0</v>
      </c>
      <c r="CA611" s="174">
        <v>7</v>
      </c>
      <c r="CB611" s="174">
        <v>1002</v>
      </c>
      <c r="CZ611" s="145">
        <v>0</v>
      </c>
    </row>
    <row r="612" spans="1:104">
      <c r="A612" s="182"/>
      <c r="B612" s="183" t="s">
        <v>74</v>
      </c>
      <c r="C612" s="184" t="str">
        <f>CONCATENATE(B601," ",C601)</f>
        <v>766 Konstrukce truhlářské</v>
      </c>
      <c r="D612" s="185"/>
      <c r="E612" s="186"/>
      <c r="F612" s="187"/>
      <c r="G612" s="188">
        <f>SUM(G601:G611)</f>
        <v>0</v>
      </c>
      <c r="O612" s="167">
        <v>4</v>
      </c>
      <c r="BA612" s="189">
        <f>SUM(BA601:BA611)</f>
        <v>0</v>
      </c>
      <c r="BB612" s="189">
        <f>SUM(BB601:BB611)</f>
        <v>0</v>
      </c>
      <c r="BC612" s="189">
        <f>SUM(BC601:BC611)</f>
        <v>0</v>
      </c>
      <c r="BD612" s="189">
        <f>SUM(BD601:BD611)</f>
        <v>0</v>
      </c>
      <c r="BE612" s="189">
        <f>SUM(BE601:BE611)</f>
        <v>0</v>
      </c>
    </row>
    <row r="613" spans="1:104">
      <c r="A613" s="160" t="s">
        <v>72</v>
      </c>
      <c r="B613" s="161" t="s">
        <v>605</v>
      </c>
      <c r="C613" s="162" t="s">
        <v>606</v>
      </c>
      <c r="D613" s="163"/>
      <c r="E613" s="164"/>
      <c r="F613" s="164"/>
      <c r="G613" s="165"/>
      <c r="H613" s="166"/>
      <c r="I613" s="166"/>
      <c r="O613" s="167">
        <v>1</v>
      </c>
    </row>
    <row r="614" spans="1:104" ht="22.5">
      <c r="A614" s="168">
        <v>77</v>
      </c>
      <c r="B614" s="169" t="s">
        <v>607</v>
      </c>
      <c r="C614" s="170" t="s">
        <v>608</v>
      </c>
      <c r="D614" s="171" t="s">
        <v>389</v>
      </c>
      <c r="E614" s="172">
        <v>10.6</v>
      </c>
      <c r="F614" s="172">
        <v>0</v>
      </c>
      <c r="G614" s="173">
        <f>E614*F614</f>
        <v>0</v>
      </c>
      <c r="O614" s="167">
        <v>2</v>
      </c>
      <c r="AA614" s="145">
        <v>1</v>
      </c>
      <c r="AB614" s="145">
        <v>7</v>
      </c>
      <c r="AC614" s="145">
        <v>7</v>
      </c>
      <c r="AZ614" s="145">
        <v>2</v>
      </c>
      <c r="BA614" s="145">
        <f>IF(AZ614=1,G614,0)</f>
        <v>0</v>
      </c>
      <c r="BB614" s="145">
        <f>IF(AZ614=2,G614,0)</f>
        <v>0</v>
      </c>
      <c r="BC614" s="145">
        <f>IF(AZ614=3,G614,0)</f>
        <v>0</v>
      </c>
      <c r="BD614" s="145">
        <f>IF(AZ614=4,G614,0)</f>
        <v>0</v>
      </c>
      <c r="BE614" s="145">
        <f>IF(AZ614=5,G614,0)</f>
        <v>0</v>
      </c>
      <c r="CA614" s="174">
        <v>1</v>
      </c>
      <c r="CB614" s="174">
        <v>7</v>
      </c>
      <c r="CZ614" s="145">
        <v>0</v>
      </c>
    </row>
    <row r="615" spans="1:104">
      <c r="A615" s="175"/>
      <c r="B615" s="178"/>
      <c r="C615" s="223" t="s">
        <v>144</v>
      </c>
      <c r="D615" s="224"/>
      <c r="E615" s="179">
        <v>0</v>
      </c>
      <c r="F615" s="180"/>
      <c r="G615" s="181"/>
      <c r="M615" s="177" t="s">
        <v>144</v>
      </c>
      <c r="O615" s="167"/>
    </row>
    <row r="616" spans="1:104">
      <c r="A616" s="175"/>
      <c r="B616" s="178"/>
      <c r="C616" s="223" t="s">
        <v>609</v>
      </c>
      <c r="D616" s="224"/>
      <c r="E616" s="179">
        <v>3</v>
      </c>
      <c r="F616" s="180"/>
      <c r="G616" s="181"/>
      <c r="M616" s="177" t="s">
        <v>609</v>
      </c>
      <c r="O616" s="167"/>
    </row>
    <row r="617" spans="1:104">
      <c r="A617" s="175"/>
      <c r="B617" s="178"/>
      <c r="C617" s="223" t="s">
        <v>108</v>
      </c>
      <c r="D617" s="224"/>
      <c r="E617" s="179">
        <v>0</v>
      </c>
      <c r="F617" s="180"/>
      <c r="G617" s="181"/>
      <c r="M617" s="177" t="s">
        <v>108</v>
      </c>
      <c r="O617" s="167"/>
    </row>
    <row r="618" spans="1:104">
      <c r="A618" s="175"/>
      <c r="B618" s="178"/>
      <c r="C618" s="223" t="s">
        <v>398</v>
      </c>
      <c r="D618" s="224"/>
      <c r="E618" s="179">
        <v>4</v>
      </c>
      <c r="F618" s="180"/>
      <c r="G618" s="181"/>
      <c r="M618" s="177" t="s">
        <v>398</v>
      </c>
      <c r="O618" s="167"/>
    </row>
    <row r="619" spans="1:104">
      <c r="A619" s="175"/>
      <c r="B619" s="178"/>
      <c r="C619" s="223" t="s">
        <v>249</v>
      </c>
      <c r="D619" s="224"/>
      <c r="E619" s="179">
        <v>0</v>
      </c>
      <c r="F619" s="180"/>
      <c r="G619" s="181"/>
      <c r="M619" s="177" t="s">
        <v>249</v>
      </c>
      <c r="O619" s="167"/>
    </row>
    <row r="620" spans="1:104">
      <c r="A620" s="175"/>
      <c r="B620" s="178"/>
      <c r="C620" s="223" t="s">
        <v>610</v>
      </c>
      <c r="D620" s="224"/>
      <c r="E620" s="179">
        <v>3.6</v>
      </c>
      <c r="F620" s="180"/>
      <c r="G620" s="181"/>
      <c r="M620" s="177" t="s">
        <v>610</v>
      </c>
      <c r="O620" s="167"/>
    </row>
    <row r="621" spans="1:104">
      <c r="A621" s="168">
        <v>78</v>
      </c>
      <c r="B621" s="169" t="s">
        <v>611</v>
      </c>
      <c r="C621" s="170" t="s">
        <v>612</v>
      </c>
      <c r="D621" s="171" t="s">
        <v>389</v>
      </c>
      <c r="E621" s="172">
        <v>20.6</v>
      </c>
      <c r="F621" s="172">
        <v>0</v>
      </c>
      <c r="G621" s="173">
        <f>E621*F621</f>
        <v>0</v>
      </c>
      <c r="O621" s="167">
        <v>2</v>
      </c>
      <c r="AA621" s="145">
        <v>3</v>
      </c>
      <c r="AB621" s="145">
        <v>7</v>
      </c>
      <c r="AC621" s="145" t="s">
        <v>611</v>
      </c>
      <c r="AZ621" s="145">
        <v>2</v>
      </c>
      <c r="BA621" s="145">
        <f>IF(AZ621=1,G621,0)</f>
        <v>0</v>
      </c>
      <c r="BB621" s="145">
        <f>IF(AZ621=2,G621,0)</f>
        <v>0</v>
      </c>
      <c r="BC621" s="145">
        <f>IF(AZ621=3,G621,0)</f>
        <v>0</v>
      </c>
      <c r="BD621" s="145">
        <f>IF(AZ621=4,G621,0)</f>
        <v>0</v>
      </c>
      <c r="BE621" s="145">
        <f>IF(AZ621=5,G621,0)</f>
        <v>0</v>
      </c>
      <c r="CA621" s="174">
        <v>3</v>
      </c>
      <c r="CB621" s="174">
        <v>7</v>
      </c>
      <c r="CZ621" s="145">
        <v>1.2E-2</v>
      </c>
    </row>
    <row r="622" spans="1:104">
      <c r="A622" s="175"/>
      <c r="B622" s="178"/>
      <c r="C622" s="223" t="s">
        <v>144</v>
      </c>
      <c r="D622" s="224"/>
      <c r="E622" s="179">
        <v>0</v>
      </c>
      <c r="F622" s="180"/>
      <c r="G622" s="181"/>
      <c r="M622" s="177" t="s">
        <v>144</v>
      </c>
      <c r="O622" s="167"/>
    </row>
    <row r="623" spans="1:104">
      <c r="A623" s="175"/>
      <c r="B623" s="178"/>
      <c r="C623" s="223" t="s">
        <v>609</v>
      </c>
      <c r="D623" s="224"/>
      <c r="E623" s="179">
        <v>3</v>
      </c>
      <c r="F623" s="180"/>
      <c r="G623" s="181"/>
      <c r="M623" s="177" t="s">
        <v>609</v>
      </c>
      <c r="O623" s="167"/>
    </row>
    <row r="624" spans="1:104">
      <c r="A624" s="175"/>
      <c r="B624" s="178"/>
      <c r="C624" s="223" t="s">
        <v>108</v>
      </c>
      <c r="D624" s="224"/>
      <c r="E624" s="179">
        <v>0</v>
      </c>
      <c r="F624" s="180"/>
      <c r="G624" s="181"/>
      <c r="M624" s="177" t="s">
        <v>108</v>
      </c>
      <c r="O624" s="167"/>
    </row>
    <row r="625" spans="1:104">
      <c r="A625" s="175"/>
      <c r="B625" s="178"/>
      <c r="C625" s="223" t="s">
        <v>613</v>
      </c>
      <c r="D625" s="224"/>
      <c r="E625" s="179">
        <v>12</v>
      </c>
      <c r="F625" s="180"/>
      <c r="G625" s="181"/>
      <c r="M625" s="177" t="s">
        <v>613</v>
      </c>
      <c r="O625" s="167"/>
    </row>
    <row r="626" spans="1:104">
      <c r="A626" s="175"/>
      <c r="B626" s="178"/>
      <c r="C626" s="223" t="s">
        <v>355</v>
      </c>
      <c r="D626" s="224"/>
      <c r="E626" s="179">
        <v>2</v>
      </c>
      <c r="F626" s="180"/>
      <c r="G626" s="181"/>
      <c r="M626" s="177">
        <v>2</v>
      </c>
      <c r="O626" s="167"/>
    </row>
    <row r="627" spans="1:104">
      <c r="A627" s="175"/>
      <c r="B627" s="178"/>
      <c r="C627" s="223" t="s">
        <v>249</v>
      </c>
      <c r="D627" s="224"/>
      <c r="E627" s="179">
        <v>0</v>
      </c>
      <c r="F627" s="180"/>
      <c r="G627" s="181"/>
      <c r="M627" s="177" t="s">
        <v>249</v>
      </c>
      <c r="O627" s="167"/>
    </row>
    <row r="628" spans="1:104">
      <c r="A628" s="175"/>
      <c r="B628" s="178"/>
      <c r="C628" s="223" t="s">
        <v>614</v>
      </c>
      <c r="D628" s="224"/>
      <c r="E628" s="179">
        <v>3.6</v>
      </c>
      <c r="F628" s="180"/>
      <c r="G628" s="181"/>
      <c r="M628" s="177" t="s">
        <v>614</v>
      </c>
      <c r="O628" s="167"/>
    </row>
    <row r="629" spans="1:104">
      <c r="A629" s="168">
        <v>79</v>
      </c>
      <c r="B629" s="169" t="s">
        <v>615</v>
      </c>
      <c r="C629" s="170" t="s">
        <v>616</v>
      </c>
      <c r="D629" s="171" t="s">
        <v>61</v>
      </c>
      <c r="E629" s="172"/>
      <c r="F629" s="172">
        <v>0</v>
      </c>
      <c r="G629" s="173">
        <f>E629*F629</f>
        <v>0</v>
      </c>
      <c r="O629" s="167">
        <v>2</v>
      </c>
      <c r="AA629" s="145">
        <v>7</v>
      </c>
      <c r="AB629" s="145">
        <v>1002</v>
      </c>
      <c r="AC629" s="145">
        <v>5</v>
      </c>
      <c r="AZ629" s="145">
        <v>2</v>
      </c>
      <c r="BA629" s="145">
        <f>IF(AZ629=1,G629,0)</f>
        <v>0</v>
      </c>
      <c r="BB629" s="145">
        <f>IF(AZ629=2,G629,0)</f>
        <v>0</v>
      </c>
      <c r="BC629" s="145">
        <f>IF(AZ629=3,G629,0)</f>
        <v>0</v>
      </c>
      <c r="BD629" s="145">
        <f>IF(AZ629=4,G629,0)</f>
        <v>0</v>
      </c>
      <c r="BE629" s="145">
        <f>IF(AZ629=5,G629,0)</f>
        <v>0</v>
      </c>
      <c r="CA629" s="174">
        <v>7</v>
      </c>
      <c r="CB629" s="174">
        <v>1002</v>
      </c>
      <c r="CZ629" s="145">
        <v>0</v>
      </c>
    </row>
    <row r="630" spans="1:104">
      <c r="A630" s="182"/>
      <c r="B630" s="183" t="s">
        <v>74</v>
      </c>
      <c r="C630" s="184" t="str">
        <f>CONCATENATE(B613," ",C613)</f>
        <v>767 Konstrukce zámečnické</v>
      </c>
      <c r="D630" s="185"/>
      <c r="E630" s="186"/>
      <c r="F630" s="187"/>
      <c r="G630" s="188">
        <f>SUM(G613:G629)</f>
        <v>0</v>
      </c>
      <c r="O630" s="167">
        <v>4</v>
      </c>
      <c r="BA630" s="189">
        <f>SUM(BA613:BA629)</f>
        <v>0</v>
      </c>
      <c r="BB630" s="189">
        <f>SUM(BB613:BB629)</f>
        <v>0</v>
      </c>
      <c r="BC630" s="189">
        <f>SUM(BC613:BC629)</f>
        <v>0</v>
      </c>
      <c r="BD630" s="189">
        <f>SUM(BD613:BD629)</f>
        <v>0</v>
      </c>
      <c r="BE630" s="189">
        <f>SUM(BE613:BE629)</f>
        <v>0</v>
      </c>
    </row>
    <row r="631" spans="1:104">
      <c r="A631" s="160" t="s">
        <v>72</v>
      </c>
      <c r="B631" s="161" t="s">
        <v>617</v>
      </c>
      <c r="C631" s="162" t="s">
        <v>618</v>
      </c>
      <c r="D631" s="163"/>
      <c r="E631" s="164"/>
      <c r="F631" s="164"/>
      <c r="G631" s="165"/>
      <c r="H631" s="166"/>
      <c r="I631" s="166"/>
      <c r="O631" s="167">
        <v>1</v>
      </c>
    </row>
    <row r="632" spans="1:104" ht="22.5">
      <c r="A632" s="168">
        <v>80</v>
      </c>
      <c r="B632" s="169" t="s">
        <v>619</v>
      </c>
      <c r="C632" s="170" t="s">
        <v>620</v>
      </c>
      <c r="D632" s="171" t="s">
        <v>117</v>
      </c>
      <c r="E632" s="172">
        <v>12.6106</v>
      </c>
      <c r="F632" s="172">
        <v>0</v>
      </c>
      <c r="G632" s="173">
        <f>E632*F632</f>
        <v>0</v>
      </c>
      <c r="O632" s="167">
        <v>2</v>
      </c>
      <c r="AA632" s="145">
        <v>1</v>
      </c>
      <c r="AB632" s="145">
        <v>7</v>
      </c>
      <c r="AC632" s="145">
        <v>7</v>
      </c>
      <c r="AZ632" s="145">
        <v>2</v>
      </c>
      <c r="BA632" s="145">
        <f>IF(AZ632=1,G632,0)</f>
        <v>0</v>
      </c>
      <c r="BB632" s="145">
        <f>IF(AZ632=2,G632,0)</f>
        <v>0</v>
      </c>
      <c r="BC632" s="145">
        <f>IF(AZ632=3,G632,0)</f>
        <v>0</v>
      </c>
      <c r="BD632" s="145">
        <f>IF(AZ632=4,G632,0)</f>
        <v>0</v>
      </c>
      <c r="BE632" s="145">
        <f>IF(AZ632=5,G632,0)</f>
        <v>0</v>
      </c>
      <c r="CA632" s="174">
        <v>1</v>
      </c>
      <c r="CB632" s="174">
        <v>7</v>
      </c>
      <c r="CZ632" s="145">
        <v>2.2499999999999998E-3</v>
      </c>
    </row>
    <row r="633" spans="1:104">
      <c r="A633" s="175"/>
      <c r="B633" s="178"/>
      <c r="C633" s="223" t="s">
        <v>144</v>
      </c>
      <c r="D633" s="224"/>
      <c r="E633" s="179">
        <v>0</v>
      </c>
      <c r="F633" s="180"/>
      <c r="G633" s="181"/>
      <c r="M633" s="177" t="s">
        <v>144</v>
      </c>
      <c r="O633" s="167"/>
    </row>
    <row r="634" spans="1:104">
      <c r="A634" s="175"/>
      <c r="B634" s="178"/>
      <c r="C634" s="223" t="s">
        <v>621</v>
      </c>
      <c r="D634" s="224"/>
      <c r="E634" s="179">
        <v>2.9807999999999999</v>
      </c>
      <c r="F634" s="180"/>
      <c r="G634" s="181"/>
      <c r="M634" s="177" t="s">
        <v>621</v>
      </c>
      <c r="O634" s="167"/>
    </row>
    <row r="635" spans="1:104">
      <c r="A635" s="175"/>
      <c r="B635" s="178"/>
      <c r="C635" s="223" t="s">
        <v>108</v>
      </c>
      <c r="D635" s="224"/>
      <c r="E635" s="179">
        <v>0</v>
      </c>
      <c r="F635" s="180"/>
      <c r="G635" s="181"/>
      <c r="M635" s="177" t="s">
        <v>108</v>
      </c>
      <c r="O635" s="167"/>
    </row>
    <row r="636" spans="1:104">
      <c r="A636" s="175"/>
      <c r="B636" s="178"/>
      <c r="C636" s="223" t="s">
        <v>622</v>
      </c>
      <c r="D636" s="224"/>
      <c r="E636" s="179">
        <v>2.2080000000000002</v>
      </c>
      <c r="F636" s="180"/>
      <c r="G636" s="181"/>
      <c r="M636" s="177" t="s">
        <v>622</v>
      </c>
      <c r="O636" s="167"/>
    </row>
    <row r="637" spans="1:104">
      <c r="A637" s="175"/>
      <c r="B637" s="178"/>
      <c r="C637" s="223" t="s">
        <v>623</v>
      </c>
      <c r="D637" s="224"/>
      <c r="E637" s="179">
        <v>1.08</v>
      </c>
      <c r="F637" s="180"/>
      <c r="G637" s="181"/>
      <c r="M637" s="177" t="s">
        <v>623</v>
      </c>
      <c r="O637" s="167"/>
    </row>
    <row r="638" spans="1:104">
      <c r="A638" s="175"/>
      <c r="B638" s="178"/>
      <c r="C638" s="223" t="s">
        <v>206</v>
      </c>
      <c r="D638" s="224"/>
      <c r="E638" s="179">
        <v>0.64600000000000002</v>
      </c>
      <c r="F638" s="180"/>
      <c r="G638" s="181"/>
      <c r="M638" s="177" t="s">
        <v>206</v>
      </c>
      <c r="O638" s="167"/>
    </row>
    <row r="639" spans="1:104">
      <c r="A639" s="175"/>
      <c r="B639" s="178"/>
      <c r="C639" s="223" t="s">
        <v>624</v>
      </c>
      <c r="D639" s="224"/>
      <c r="E639" s="179">
        <v>0.29580000000000001</v>
      </c>
      <c r="F639" s="180"/>
      <c r="G639" s="181"/>
      <c r="M639" s="177" t="s">
        <v>624</v>
      </c>
      <c r="O639" s="167"/>
    </row>
    <row r="640" spans="1:104">
      <c r="A640" s="175"/>
      <c r="B640" s="178"/>
      <c r="C640" s="223" t="s">
        <v>625</v>
      </c>
      <c r="D640" s="224"/>
      <c r="E640" s="179">
        <v>0</v>
      </c>
      <c r="F640" s="180"/>
      <c r="G640" s="181"/>
      <c r="M640" s="177" t="s">
        <v>625</v>
      </c>
      <c r="O640" s="167"/>
    </row>
    <row r="641" spans="1:104">
      <c r="A641" s="175"/>
      <c r="B641" s="178"/>
      <c r="C641" s="223" t="s">
        <v>626</v>
      </c>
      <c r="D641" s="224"/>
      <c r="E641" s="179">
        <v>5.4</v>
      </c>
      <c r="F641" s="180"/>
      <c r="G641" s="181"/>
      <c r="M641" s="177" t="s">
        <v>626</v>
      </c>
      <c r="O641" s="167"/>
    </row>
    <row r="642" spans="1:104">
      <c r="A642" s="168">
        <v>81</v>
      </c>
      <c r="B642" s="169" t="s">
        <v>627</v>
      </c>
      <c r="C642" s="170" t="s">
        <v>628</v>
      </c>
      <c r="D642" s="171" t="s">
        <v>389</v>
      </c>
      <c r="E642" s="172">
        <v>194.55</v>
      </c>
      <c r="F642" s="172">
        <v>0</v>
      </c>
      <c r="G642" s="173">
        <f>E642*F642</f>
        <v>0</v>
      </c>
      <c r="O642" s="167">
        <v>2</v>
      </c>
      <c r="AA642" s="145">
        <v>1</v>
      </c>
      <c r="AB642" s="145">
        <v>7</v>
      </c>
      <c r="AC642" s="145">
        <v>7</v>
      </c>
      <c r="AZ642" s="145">
        <v>2</v>
      </c>
      <c r="BA642" s="145">
        <f>IF(AZ642=1,G642,0)</f>
        <v>0</v>
      </c>
      <c r="BB642" s="145">
        <f>IF(AZ642=2,G642,0)</f>
        <v>0</v>
      </c>
      <c r="BC642" s="145">
        <f>IF(AZ642=3,G642,0)</f>
        <v>0</v>
      </c>
      <c r="BD642" s="145">
        <f>IF(AZ642=4,G642,0)</f>
        <v>0</v>
      </c>
      <c r="BE642" s="145">
        <f>IF(AZ642=5,G642,0)</f>
        <v>0</v>
      </c>
      <c r="CA642" s="174">
        <v>1</v>
      </c>
      <c r="CB642" s="174">
        <v>7</v>
      </c>
      <c r="CZ642" s="145">
        <v>1.035E-2</v>
      </c>
    </row>
    <row r="643" spans="1:104">
      <c r="A643" s="175"/>
      <c r="B643" s="178"/>
      <c r="C643" s="223" t="s">
        <v>144</v>
      </c>
      <c r="D643" s="224"/>
      <c r="E643" s="179">
        <v>0</v>
      </c>
      <c r="F643" s="180"/>
      <c r="G643" s="181"/>
      <c r="M643" s="177" t="s">
        <v>144</v>
      </c>
      <c r="O643" s="167"/>
    </row>
    <row r="644" spans="1:104">
      <c r="A644" s="175"/>
      <c r="B644" s="178"/>
      <c r="C644" s="223" t="s">
        <v>629</v>
      </c>
      <c r="D644" s="224"/>
      <c r="E644" s="179">
        <v>27.3</v>
      </c>
      <c r="F644" s="180"/>
      <c r="G644" s="181"/>
      <c r="M644" s="177" t="s">
        <v>629</v>
      </c>
      <c r="O644" s="167"/>
    </row>
    <row r="645" spans="1:104">
      <c r="A645" s="175"/>
      <c r="B645" s="178"/>
      <c r="C645" s="223" t="s">
        <v>242</v>
      </c>
      <c r="D645" s="224"/>
      <c r="E645" s="179">
        <v>0</v>
      </c>
      <c r="F645" s="180"/>
      <c r="G645" s="181"/>
      <c r="M645" s="177" t="s">
        <v>242</v>
      </c>
      <c r="O645" s="167"/>
    </row>
    <row r="646" spans="1:104">
      <c r="A646" s="175"/>
      <c r="B646" s="178"/>
      <c r="C646" s="223" t="s">
        <v>630</v>
      </c>
      <c r="D646" s="224"/>
      <c r="E646" s="179">
        <v>18.7</v>
      </c>
      <c r="F646" s="180"/>
      <c r="G646" s="181"/>
      <c r="M646" s="177" t="s">
        <v>630</v>
      </c>
      <c r="O646" s="167"/>
    </row>
    <row r="647" spans="1:104">
      <c r="A647" s="175"/>
      <c r="B647" s="178"/>
      <c r="C647" s="223" t="s">
        <v>631</v>
      </c>
      <c r="D647" s="224"/>
      <c r="E647" s="179">
        <v>15.5</v>
      </c>
      <c r="F647" s="180"/>
      <c r="G647" s="181"/>
      <c r="M647" s="177" t="s">
        <v>631</v>
      </c>
      <c r="O647" s="167"/>
    </row>
    <row r="648" spans="1:104">
      <c r="A648" s="175"/>
      <c r="B648" s="178"/>
      <c r="C648" s="223" t="s">
        <v>249</v>
      </c>
      <c r="D648" s="224"/>
      <c r="E648" s="179">
        <v>0</v>
      </c>
      <c r="F648" s="180"/>
      <c r="G648" s="181"/>
      <c r="M648" s="177" t="s">
        <v>249</v>
      </c>
      <c r="O648" s="167"/>
    </row>
    <row r="649" spans="1:104">
      <c r="A649" s="175"/>
      <c r="B649" s="178"/>
      <c r="C649" s="223" t="s">
        <v>632</v>
      </c>
      <c r="D649" s="224"/>
      <c r="E649" s="179">
        <v>14</v>
      </c>
      <c r="F649" s="180"/>
      <c r="G649" s="181"/>
      <c r="M649" s="177" t="s">
        <v>632</v>
      </c>
      <c r="O649" s="167"/>
    </row>
    <row r="650" spans="1:104">
      <c r="A650" s="175"/>
      <c r="B650" s="178"/>
      <c r="C650" s="223" t="s">
        <v>633</v>
      </c>
      <c r="D650" s="224"/>
      <c r="E650" s="179">
        <v>0</v>
      </c>
      <c r="F650" s="180"/>
      <c r="G650" s="181"/>
      <c r="M650" s="177" t="s">
        <v>633</v>
      </c>
      <c r="O650" s="167"/>
    </row>
    <row r="651" spans="1:104">
      <c r="A651" s="175"/>
      <c r="B651" s="178"/>
      <c r="C651" s="223" t="s">
        <v>634</v>
      </c>
      <c r="D651" s="224"/>
      <c r="E651" s="179">
        <v>7.68</v>
      </c>
      <c r="F651" s="180"/>
      <c r="G651" s="181"/>
      <c r="M651" s="177" t="s">
        <v>634</v>
      </c>
      <c r="O651" s="167"/>
    </row>
    <row r="652" spans="1:104">
      <c r="A652" s="175"/>
      <c r="B652" s="178"/>
      <c r="C652" s="223" t="s">
        <v>227</v>
      </c>
      <c r="D652" s="224"/>
      <c r="E652" s="179">
        <v>0</v>
      </c>
      <c r="F652" s="180"/>
      <c r="G652" s="181"/>
      <c r="M652" s="177" t="s">
        <v>227</v>
      </c>
      <c r="O652" s="167"/>
    </row>
    <row r="653" spans="1:104">
      <c r="A653" s="175"/>
      <c r="B653" s="178"/>
      <c r="C653" s="223" t="s">
        <v>635</v>
      </c>
      <c r="D653" s="224"/>
      <c r="E653" s="179">
        <v>6.14</v>
      </c>
      <c r="F653" s="180"/>
      <c r="G653" s="181"/>
      <c r="M653" s="177" t="s">
        <v>635</v>
      </c>
      <c r="O653" s="167"/>
    </row>
    <row r="654" spans="1:104">
      <c r="A654" s="175"/>
      <c r="B654" s="178"/>
      <c r="C654" s="223" t="s">
        <v>108</v>
      </c>
      <c r="D654" s="224"/>
      <c r="E654" s="179">
        <v>0</v>
      </c>
      <c r="F654" s="180"/>
      <c r="G654" s="181"/>
      <c r="M654" s="177" t="s">
        <v>108</v>
      </c>
      <c r="O654" s="167"/>
    </row>
    <row r="655" spans="1:104">
      <c r="A655" s="175"/>
      <c r="B655" s="178"/>
      <c r="C655" s="223" t="s">
        <v>636</v>
      </c>
      <c r="D655" s="224"/>
      <c r="E655" s="179">
        <v>27.04</v>
      </c>
      <c r="F655" s="180"/>
      <c r="G655" s="181"/>
      <c r="M655" s="177" t="s">
        <v>636</v>
      </c>
      <c r="O655" s="167"/>
    </row>
    <row r="656" spans="1:104">
      <c r="A656" s="175"/>
      <c r="B656" s="178"/>
      <c r="C656" s="223" t="s">
        <v>254</v>
      </c>
      <c r="D656" s="224"/>
      <c r="E656" s="179">
        <v>0</v>
      </c>
      <c r="F656" s="180"/>
      <c r="G656" s="181"/>
      <c r="M656" s="177" t="s">
        <v>254</v>
      </c>
      <c r="O656" s="167"/>
    </row>
    <row r="657" spans="1:104">
      <c r="A657" s="175"/>
      <c r="B657" s="178"/>
      <c r="C657" s="223" t="s">
        <v>637</v>
      </c>
      <c r="D657" s="224"/>
      <c r="E657" s="179">
        <v>13.35</v>
      </c>
      <c r="F657" s="180"/>
      <c r="G657" s="181"/>
      <c r="M657" s="177" t="s">
        <v>637</v>
      </c>
      <c r="O657" s="167"/>
    </row>
    <row r="658" spans="1:104">
      <c r="A658" s="175"/>
      <c r="B658" s="178"/>
      <c r="C658" s="223" t="s">
        <v>638</v>
      </c>
      <c r="D658" s="224"/>
      <c r="E658" s="179">
        <v>11.15</v>
      </c>
      <c r="F658" s="180"/>
      <c r="G658" s="181"/>
      <c r="M658" s="177" t="s">
        <v>638</v>
      </c>
      <c r="O658" s="167"/>
    </row>
    <row r="659" spans="1:104">
      <c r="A659" s="175"/>
      <c r="B659" s="178"/>
      <c r="C659" s="223" t="s">
        <v>256</v>
      </c>
      <c r="D659" s="224"/>
      <c r="E659" s="179">
        <v>0</v>
      </c>
      <c r="F659" s="180"/>
      <c r="G659" s="181"/>
      <c r="M659" s="177" t="s">
        <v>256</v>
      </c>
      <c r="O659" s="167"/>
    </row>
    <row r="660" spans="1:104">
      <c r="A660" s="175"/>
      <c r="B660" s="178"/>
      <c r="C660" s="223" t="s">
        <v>639</v>
      </c>
      <c r="D660" s="224"/>
      <c r="E660" s="179">
        <v>30.91</v>
      </c>
      <c r="F660" s="180"/>
      <c r="G660" s="181"/>
      <c r="M660" s="177" t="s">
        <v>639</v>
      </c>
      <c r="O660" s="167"/>
    </row>
    <row r="661" spans="1:104">
      <c r="A661" s="175"/>
      <c r="B661" s="178"/>
      <c r="C661" s="223" t="s">
        <v>259</v>
      </c>
      <c r="D661" s="224"/>
      <c r="E661" s="179">
        <v>0</v>
      </c>
      <c r="F661" s="180"/>
      <c r="G661" s="181"/>
      <c r="M661" s="177" t="s">
        <v>259</v>
      </c>
      <c r="O661" s="167"/>
    </row>
    <row r="662" spans="1:104">
      <c r="A662" s="175"/>
      <c r="B662" s="178"/>
      <c r="C662" s="223" t="s">
        <v>640</v>
      </c>
      <c r="D662" s="224"/>
      <c r="E662" s="179">
        <v>22.78</v>
      </c>
      <c r="F662" s="180"/>
      <c r="G662" s="181"/>
      <c r="M662" s="177" t="s">
        <v>640</v>
      </c>
      <c r="O662" s="167"/>
    </row>
    <row r="663" spans="1:104">
      <c r="A663" s="168">
        <v>82</v>
      </c>
      <c r="B663" s="169" t="s">
        <v>641</v>
      </c>
      <c r="C663" s="170" t="s">
        <v>642</v>
      </c>
      <c r="D663" s="171" t="s">
        <v>389</v>
      </c>
      <c r="E663" s="172">
        <v>12.39</v>
      </c>
      <c r="F663" s="172">
        <v>0</v>
      </c>
      <c r="G663" s="173">
        <f>E663*F663</f>
        <v>0</v>
      </c>
      <c r="O663" s="167">
        <v>2</v>
      </c>
      <c r="AA663" s="145">
        <v>1</v>
      </c>
      <c r="AB663" s="145">
        <v>7</v>
      </c>
      <c r="AC663" s="145">
        <v>7</v>
      </c>
      <c r="AZ663" s="145">
        <v>2</v>
      </c>
      <c r="BA663" s="145">
        <f>IF(AZ663=1,G663,0)</f>
        <v>0</v>
      </c>
      <c r="BB663" s="145">
        <f>IF(AZ663=2,G663,0)</f>
        <v>0</v>
      </c>
      <c r="BC663" s="145">
        <f>IF(AZ663=3,G663,0)</f>
        <v>0</v>
      </c>
      <c r="BD663" s="145">
        <f>IF(AZ663=4,G663,0)</f>
        <v>0</v>
      </c>
      <c r="BE663" s="145">
        <f>IF(AZ663=5,G663,0)</f>
        <v>0</v>
      </c>
      <c r="CA663" s="174">
        <v>1</v>
      </c>
      <c r="CB663" s="174">
        <v>7</v>
      </c>
      <c r="CZ663" s="145">
        <v>9.1000000000000004E-3</v>
      </c>
    </row>
    <row r="664" spans="1:104">
      <c r="A664" s="175"/>
      <c r="B664" s="178"/>
      <c r="C664" s="223" t="s">
        <v>643</v>
      </c>
      <c r="D664" s="224"/>
      <c r="E664" s="179">
        <v>0</v>
      </c>
      <c r="F664" s="180"/>
      <c r="G664" s="181"/>
      <c r="M664" s="177" t="s">
        <v>643</v>
      </c>
      <c r="O664" s="167"/>
    </row>
    <row r="665" spans="1:104">
      <c r="A665" s="175"/>
      <c r="B665" s="178"/>
      <c r="C665" s="223" t="s">
        <v>309</v>
      </c>
      <c r="D665" s="224"/>
      <c r="E665" s="179">
        <v>5.4</v>
      </c>
      <c r="F665" s="180"/>
      <c r="G665" s="181"/>
      <c r="M665" s="177" t="s">
        <v>309</v>
      </c>
      <c r="O665" s="167"/>
    </row>
    <row r="666" spans="1:104">
      <c r="A666" s="175"/>
      <c r="B666" s="178"/>
      <c r="C666" s="223" t="s">
        <v>644</v>
      </c>
      <c r="D666" s="224"/>
      <c r="E666" s="179">
        <v>4.66</v>
      </c>
      <c r="F666" s="180"/>
      <c r="G666" s="181"/>
      <c r="M666" s="177" t="s">
        <v>644</v>
      </c>
      <c r="O666" s="167"/>
    </row>
    <row r="667" spans="1:104">
      <c r="A667" s="175"/>
      <c r="B667" s="178"/>
      <c r="C667" s="223" t="s">
        <v>645</v>
      </c>
      <c r="D667" s="224"/>
      <c r="E667" s="179">
        <v>2.33</v>
      </c>
      <c r="F667" s="180"/>
      <c r="G667" s="181"/>
      <c r="M667" s="177" t="s">
        <v>645</v>
      </c>
      <c r="O667" s="167"/>
    </row>
    <row r="668" spans="1:104">
      <c r="A668" s="168">
        <v>83</v>
      </c>
      <c r="B668" s="169" t="s">
        <v>646</v>
      </c>
      <c r="C668" s="170" t="s">
        <v>647</v>
      </c>
      <c r="D668" s="171" t="s">
        <v>389</v>
      </c>
      <c r="E668" s="172">
        <v>27</v>
      </c>
      <c r="F668" s="172">
        <v>0</v>
      </c>
      <c r="G668" s="173">
        <f>E668*F668</f>
        <v>0</v>
      </c>
      <c r="O668" s="167">
        <v>2</v>
      </c>
      <c r="AA668" s="145">
        <v>1</v>
      </c>
      <c r="AB668" s="145">
        <v>7</v>
      </c>
      <c r="AC668" s="145">
        <v>7</v>
      </c>
      <c r="AZ668" s="145">
        <v>2</v>
      </c>
      <c r="BA668" s="145">
        <f>IF(AZ668=1,G668,0)</f>
        <v>0</v>
      </c>
      <c r="BB668" s="145">
        <f>IF(AZ668=2,G668,0)</f>
        <v>0</v>
      </c>
      <c r="BC668" s="145">
        <f>IF(AZ668=3,G668,0)</f>
        <v>0</v>
      </c>
      <c r="BD668" s="145">
        <f>IF(AZ668=4,G668,0)</f>
        <v>0</v>
      </c>
      <c r="BE668" s="145">
        <f>IF(AZ668=5,G668,0)</f>
        <v>0</v>
      </c>
      <c r="CA668" s="174">
        <v>1</v>
      </c>
      <c r="CB668" s="174">
        <v>7</v>
      </c>
      <c r="CZ668" s="145">
        <v>0</v>
      </c>
    </row>
    <row r="669" spans="1:104">
      <c r="A669" s="175"/>
      <c r="B669" s="178"/>
      <c r="C669" s="223" t="s">
        <v>144</v>
      </c>
      <c r="D669" s="224"/>
      <c r="E669" s="179">
        <v>0</v>
      </c>
      <c r="F669" s="180"/>
      <c r="G669" s="181"/>
      <c r="M669" s="177" t="s">
        <v>144</v>
      </c>
      <c r="O669" s="167"/>
    </row>
    <row r="670" spans="1:104">
      <c r="A670" s="175"/>
      <c r="B670" s="178"/>
      <c r="C670" s="223" t="s">
        <v>648</v>
      </c>
      <c r="D670" s="224"/>
      <c r="E670" s="179">
        <v>8.1</v>
      </c>
      <c r="F670" s="180"/>
      <c r="G670" s="181"/>
      <c r="M670" s="177" t="s">
        <v>648</v>
      </c>
      <c r="O670" s="167"/>
    </row>
    <row r="671" spans="1:104">
      <c r="A671" s="175"/>
      <c r="B671" s="178"/>
      <c r="C671" s="223" t="s">
        <v>108</v>
      </c>
      <c r="D671" s="224"/>
      <c r="E671" s="179">
        <v>0</v>
      </c>
      <c r="F671" s="180"/>
      <c r="G671" s="181"/>
      <c r="M671" s="177" t="s">
        <v>108</v>
      </c>
      <c r="O671" s="167"/>
    </row>
    <row r="672" spans="1:104">
      <c r="A672" s="175"/>
      <c r="B672" s="178"/>
      <c r="C672" s="223" t="s">
        <v>649</v>
      </c>
      <c r="D672" s="224"/>
      <c r="E672" s="179">
        <v>6.9</v>
      </c>
      <c r="F672" s="180"/>
      <c r="G672" s="181"/>
      <c r="M672" s="177" t="s">
        <v>649</v>
      </c>
      <c r="O672" s="167"/>
    </row>
    <row r="673" spans="1:104">
      <c r="A673" s="175"/>
      <c r="B673" s="178"/>
      <c r="C673" s="223" t="s">
        <v>249</v>
      </c>
      <c r="D673" s="224"/>
      <c r="E673" s="179">
        <v>0</v>
      </c>
      <c r="F673" s="180"/>
      <c r="G673" s="181"/>
      <c r="M673" s="177" t="s">
        <v>249</v>
      </c>
      <c r="O673" s="167"/>
    </row>
    <row r="674" spans="1:104">
      <c r="A674" s="175"/>
      <c r="B674" s="178"/>
      <c r="C674" s="223" t="s">
        <v>650</v>
      </c>
      <c r="D674" s="224"/>
      <c r="E674" s="179">
        <v>12</v>
      </c>
      <c r="F674" s="180"/>
      <c r="G674" s="181"/>
      <c r="M674" s="177" t="s">
        <v>650</v>
      </c>
      <c r="O674" s="167"/>
    </row>
    <row r="675" spans="1:104" ht="22.5">
      <c r="A675" s="168">
        <v>84</v>
      </c>
      <c r="B675" s="169" t="s">
        <v>651</v>
      </c>
      <c r="C675" s="170" t="s">
        <v>652</v>
      </c>
      <c r="D675" s="171" t="s">
        <v>117</v>
      </c>
      <c r="E675" s="172">
        <v>196.07</v>
      </c>
      <c r="F675" s="172">
        <v>0</v>
      </c>
      <c r="G675" s="173">
        <f>E675*F675</f>
        <v>0</v>
      </c>
      <c r="O675" s="167">
        <v>2</v>
      </c>
      <c r="AA675" s="145">
        <v>1</v>
      </c>
      <c r="AB675" s="145">
        <v>7</v>
      </c>
      <c r="AC675" s="145">
        <v>7</v>
      </c>
      <c r="AZ675" s="145">
        <v>2</v>
      </c>
      <c r="BA675" s="145">
        <f>IF(AZ675=1,G675,0)</f>
        <v>0</v>
      </c>
      <c r="BB675" s="145">
        <f>IF(AZ675=2,G675,0)</f>
        <v>0</v>
      </c>
      <c r="BC675" s="145">
        <f>IF(AZ675=3,G675,0)</f>
        <v>0</v>
      </c>
      <c r="BD675" s="145">
        <f>IF(AZ675=4,G675,0)</f>
        <v>0</v>
      </c>
      <c r="BE675" s="145">
        <f>IF(AZ675=5,G675,0)</f>
        <v>0</v>
      </c>
      <c r="CA675" s="174">
        <v>1</v>
      </c>
      <c r="CB675" s="174">
        <v>7</v>
      </c>
      <c r="CZ675" s="145">
        <v>5.0000000000000001E-3</v>
      </c>
    </row>
    <row r="676" spans="1:104">
      <c r="A676" s="175"/>
      <c r="B676" s="178"/>
      <c r="C676" s="223" t="s">
        <v>144</v>
      </c>
      <c r="D676" s="224"/>
      <c r="E676" s="179">
        <v>0</v>
      </c>
      <c r="F676" s="180"/>
      <c r="G676" s="181"/>
      <c r="M676" s="177" t="s">
        <v>144</v>
      </c>
      <c r="O676" s="167"/>
    </row>
    <row r="677" spans="1:104">
      <c r="A677" s="175"/>
      <c r="B677" s="178"/>
      <c r="C677" s="223" t="s">
        <v>470</v>
      </c>
      <c r="D677" s="224"/>
      <c r="E677" s="179">
        <v>23.27</v>
      </c>
      <c r="F677" s="180"/>
      <c r="G677" s="181"/>
      <c r="M677" s="177" t="s">
        <v>470</v>
      </c>
      <c r="O677" s="167"/>
    </row>
    <row r="678" spans="1:104">
      <c r="A678" s="175"/>
      <c r="B678" s="178"/>
      <c r="C678" s="223" t="s">
        <v>242</v>
      </c>
      <c r="D678" s="224"/>
      <c r="E678" s="179">
        <v>0</v>
      </c>
      <c r="F678" s="180"/>
      <c r="G678" s="181"/>
      <c r="M678" s="177" t="s">
        <v>242</v>
      </c>
      <c r="O678" s="167"/>
    </row>
    <row r="679" spans="1:104">
      <c r="A679" s="175"/>
      <c r="B679" s="178"/>
      <c r="C679" s="223" t="s">
        <v>471</v>
      </c>
      <c r="D679" s="224"/>
      <c r="E679" s="179">
        <v>38.26</v>
      </c>
      <c r="F679" s="180"/>
      <c r="G679" s="181"/>
      <c r="M679" s="177" t="s">
        <v>471</v>
      </c>
      <c r="O679" s="167"/>
    </row>
    <row r="680" spans="1:104">
      <c r="A680" s="175"/>
      <c r="B680" s="178"/>
      <c r="C680" s="223" t="s">
        <v>108</v>
      </c>
      <c r="D680" s="224"/>
      <c r="E680" s="179">
        <v>0</v>
      </c>
      <c r="F680" s="180"/>
      <c r="G680" s="181"/>
      <c r="M680" s="177" t="s">
        <v>108</v>
      </c>
      <c r="O680" s="167"/>
    </row>
    <row r="681" spans="1:104">
      <c r="A681" s="175"/>
      <c r="B681" s="178"/>
      <c r="C681" s="223" t="s">
        <v>472</v>
      </c>
      <c r="D681" s="224"/>
      <c r="E681" s="179">
        <v>52.36</v>
      </c>
      <c r="F681" s="180"/>
      <c r="G681" s="181"/>
      <c r="M681" s="177" t="s">
        <v>472</v>
      </c>
      <c r="O681" s="167"/>
    </row>
    <row r="682" spans="1:104">
      <c r="A682" s="175"/>
      <c r="B682" s="178"/>
      <c r="C682" s="223" t="s">
        <v>296</v>
      </c>
      <c r="D682" s="224"/>
      <c r="E682" s="179">
        <v>0</v>
      </c>
      <c r="F682" s="180"/>
      <c r="G682" s="181"/>
      <c r="M682" s="177" t="s">
        <v>296</v>
      </c>
      <c r="O682" s="167"/>
    </row>
    <row r="683" spans="1:104">
      <c r="A683" s="175"/>
      <c r="B683" s="178"/>
      <c r="C683" s="223" t="s">
        <v>653</v>
      </c>
      <c r="D683" s="224"/>
      <c r="E683" s="179">
        <v>5.4</v>
      </c>
      <c r="F683" s="180"/>
      <c r="G683" s="181"/>
      <c r="M683" s="177" t="s">
        <v>653</v>
      </c>
      <c r="O683" s="167"/>
    </row>
    <row r="684" spans="1:104">
      <c r="A684" s="175"/>
      <c r="B684" s="178"/>
      <c r="C684" s="223" t="s">
        <v>163</v>
      </c>
      <c r="D684" s="224"/>
      <c r="E684" s="179">
        <v>0</v>
      </c>
      <c r="F684" s="180"/>
      <c r="G684" s="181"/>
      <c r="M684" s="177" t="s">
        <v>163</v>
      </c>
      <c r="O684" s="167"/>
    </row>
    <row r="685" spans="1:104">
      <c r="A685" s="175"/>
      <c r="B685" s="178"/>
      <c r="C685" s="223" t="s">
        <v>522</v>
      </c>
      <c r="D685" s="224"/>
      <c r="E685" s="179">
        <v>5.86</v>
      </c>
      <c r="F685" s="180"/>
      <c r="G685" s="181"/>
      <c r="M685" s="177" t="s">
        <v>522</v>
      </c>
      <c r="O685" s="167"/>
    </row>
    <row r="686" spans="1:104">
      <c r="A686" s="175"/>
      <c r="B686" s="178"/>
      <c r="C686" s="223" t="s">
        <v>166</v>
      </c>
      <c r="D686" s="224"/>
      <c r="E686" s="179">
        <v>0</v>
      </c>
      <c r="F686" s="180"/>
      <c r="G686" s="181"/>
      <c r="M686" s="177" t="s">
        <v>166</v>
      </c>
      <c r="O686" s="167"/>
    </row>
    <row r="687" spans="1:104">
      <c r="A687" s="175"/>
      <c r="B687" s="178"/>
      <c r="C687" s="223" t="s">
        <v>477</v>
      </c>
      <c r="D687" s="224"/>
      <c r="E687" s="179">
        <v>15.26</v>
      </c>
      <c r="F687" s="180"/>
      <c r="G687" s="181"/>
      <c r="M687" s="177" t="s">
        <v>477</v>
      </c>
      <c r="O687" s="167"/>
    </row>
    <row r="688" spans="1:104">
      <c r="A688" s="175"/>
      <c r="B688" s="178"/>
      <c r="C688" s="223" t="s">
        <v>249</v>
      </c>
      <c r="D688" s="224"/>
      <c r="E688" s="179">
        <v>0</v>
      </c>
      <c r="F688" s="180"/>
      <c r="G688" s="181"/>
      <c r="M688" s="177" t="s">
        <v>249</v>
      </c>
      <c r="O688" s="167"/>
    </row>
    <row r="689" spans="1:104">
      <c r="A689" s="175"/>
      <c r="B689" s="178"/>
      <c r="C689" s="223" t="s">
        <v>478</v>
      </c>
      <c r="D689" s="224"/>
      <c r="E689" s="179">
        <v>14.4</v>
      </c>
      <c r="F689" s="180"/>
      <c r="G689" s="181"/>
      <c r="M689" s="177" t="s">
        <v>478</v>
      </c>
      <c r="O689" s="167"/>
    </row>
    <row r="690" spans="1:104">
      <c r="A690" s="175"/>
      <c r="B690" s="178"/>
      <c r="C690" s="223" t="s">
        <v>261</v>
      </c>
      <c r="D690" s="224"/>
      <c r="E690" s="179">
        <v>0</v>
      </c>
      <c r="F690" s="180"/>
      <c r="G690" s="181"/>
      <c r="M690" s="177" t="s">
        <v>261</v>
      </c>
      <c r="O690" s="167"/>
    </row>
    <row r="691" spans="1:104">
      <c r="A691" s="175"/>
      <c r="B691" s="178"/>
      <c r="C691" s="223" t="s">
        <v>480</v>
      </c>
      <c r="D691" s="224"/>
      <c r="E691" s="179">
        <v>4.01</v>
      </c>
      <c r="F691" s="180"/>
      <c r="G691" s="181"/>
      <c r="M691" s="177" t="s">
        <v>480</v>
      </c>
      <c r="O691" s="167"/>
    </row>
    <row r="692" spans="1:104">
      <c r="A692" s="175"/>
      <c r="B692" s="178"/>
      <c r="C692" s="223" t="s">
        <v>158</v>
      </c>
      <c r="D692" s="224"/>
      <c r="E692" s="179">
        <v>0</v>
      </c>
      <c r="F692" s="180"/>
      <c r="G692" s="181"/>
      <c r="M692" s="177" t="s">
        <v>158</v>
      </c>
      <c r="O692" s="167"/>
    </row>
    <row r="693" spans="1:104">
      <c r="A693" s="175"/>
      <c r="B693" s="178"/>
      <c r="C693" s="223" t="s">
        <v>481</v>
      </c>
      <c r="D693" s="224"/>
      <c r="E693" s="179">
        <v>11.84</v>
      </c>
      <c r="F693" s="180"/>
      <c r="G693" s="181"/>
      <c r="M693" s="177" t="s">
        <v>481</v>
      </c>
      <c r="O693" s="167"/>
    </row>
    <row r="694" spans="1:104">
      <c r="A694" s="175"/>
      <c r="B694" s="178"/>
      <c r="C694" s="223" t="s">
        <v>227</v>
      </c>
      <c r="D694" s="224"/>
      <c r="E694" s="179">
        <v>0</v>
      </c>
      <c r="F694" s="180"/>
      <c r="G694" s="181"/>
      <c r="M694" s="177" t="s">
        <v>227</v>
      </c>
      <c r="O694" s="167"/>
    </row>
    <row r="695" spans="1:104">
      <c r="A695" s="175"/>
      <c r="B695" s="178"/>
      <c r="C695" s="223" t="s">
        <v>654</v>
      </c>
      <c r="D695" s="224"/>
      <c r="E695" s="179">
        <v>17.829999999999998</v>
      </c>
      <c r="F695" s="180"/>
      <c r="G695" s="181"/>
      <c r="M695" s="177" t="s">
        <v>654</v>
      </c>
      <c r="O695" s="167"/>
    </row>
    <row r="696" spans="1:104">
      <c r="A696" s="175"/>
      <c r="B696" s="178"/>
      <c r="C696" s="223" t="s">
        <v>161</v>
      </c>
      <c r="D696" s="224"/>
      <c r="E696" s="179">
        <v>0</v>
      </c>
      <c r="F696" s="180"/>
      <c r="G696" s="181"/>
      <c r="M696" s="177" t="s">
        <v>161</v>
      </c>
      <c r="O696" s="167"/>
    </row>
    <row r="697" spans="1:104">
      <c r="A697" s="175"/>
      <c r="B697" s="178"/>
      <c r="C697" s="223" t="s">
        <v>482</v>
      </c>
      <c r="D697" s="224"/>
      <c r="E697" s="179">
        <v>7.58</v>
      </c>
      <c r="F697" s="180"/>
      <c r="G697" s="181"/>
      <c r="M697" s="177" t="s">
        <v>482</v>
      </c>
      <c r="O697" s="167"/>
    </row>
    <row r="698" spans="1:104">
      <c r="A698" s="168">
        <v>85</v>
      </c>
      <c r="B698" s="169" t="s">
        <v>655</v>
      </c>
      <c r="C698" s="170" t="s">
        <v>656</v>
      </c>
      <c r="D698" s="171" t="s">
        <v>389</v>
      </c>
      <c r="E698" s="172">
        <v>5.39</v>
      </c>
      <c r="F698" s="172">
        <v>0</v>
      </c>
      <c r="G698" s="173">
        <f>E698*F698</f>
        <v>0</v>
      </c>
      <c r="O698" s="167">
        <v>2</v>
      </c>
      <c r="AA698" s="145">
        <v>1</v>
      </c>
      <c r="AB698" s="145">
        <v>7</v>
      </c>
      <c r="AC698" s="145">
        <v>7</v>
      </c>
      <c r="AZ698" s="145">
        <v>2</v>
      </c>
      <c r="BA698" s="145">
        <f>IF(AZ698=1,G698,0)</f>
        <v>0</v>
      </c>
      <c r="BB698" s="145">
        <f>IF(AZ698=2,G698,0)</f>
        <v>0</v>
      </c>
      <c r="BC698" s="145">
        <f>IF(AZ698=3,G698,0)</f>
        <v>0</v>
      </c>
      <c r="BD698" s="145">
        <f>IF(AZ698=4,G698,0)</f>
        <v>0</v>
      </c>
      <c r="BE698" s="145">
        <f>IF(AZ698=5,G698,0)</f>
        <v>0</v>
      </c>
      <c r="CA698" s="174">
        <v>1</v>
      </c>
      <c r="CB698" s="174">
        <v>7</v>
      </c>
      <c r="CZ698" s="145">
        <v>0</v>
      </c>
    </row>
    <row r="699" spans="1:104">
      <c r="A699" s="175"/>
      <c r="B699" s="178"/>
      <c r="C699" s="223" t="s">
        <v>144</v>
      </c>
      <c r="D699" s="224"/>
      <c r="E699" s="179">
        <v>0</v>
      </c>
      <c r="F699" s="180"/>
      <c r="G699" s="181"/>
      <c r="M699" s="177" t="s">
        <v>144</v>
      </c>
      <c r="O699" s="167"/>
    </row>
    <row r="700" spans="1:104">
      <c r="A700" s="175"/>
      <c r="B700" s="178"/>
      <c r="C700" s="223" t="s">
        <v>657</v>
      </c>
      <c r="D700" s="224"/>
      <c r="E700" s="179">
        <v>1.62</v>
      </c>
      <c r="F700" s="180"/>
      <c r="G700" s="181"/>
      <c r="M700" s="177" t="s">
        <v>657</v>
      </c>
      <c r="O700" s="167"/>
    </row>
    <row r="701" spans="1:104">
      <c r="A701" s="175"/>
      <c r="B701" s="178"/>
      <c r="C701" s="223" t="s">
        <v>242</v>
      </c>
      <c r="D701" s="224"/>
      <c r="E701" s="179">
        <v>0</v>
      </c>
      <c r="F701" s="180"/>
      <c r="G701" s="181"/>
      <c r="M701" s="177" t="s">
        <v>242</v>
      </c>
      <c r="O701" s="167"/>
    </row>
    <row r="702" spans="1:104">
      <c r="A702" s="175"/>
      <c r="B702" s="178"/>
      <c r="C702" s="223" t="s">
        <v>658</v>
      </c>
      <c r="D702" s="224"/>
      <c r="E702" s="179">
        <v>3.77</v>
      </c>
      <c r="F702" s="180"/>
      <c r="G702" s="181"/>
      <c r="M702" s="177" t="s">
        <v>658</v>
      </c>
      <c r="O702" s="167"/>
    </row>
    <row r="703" spans="1:104">
      <c r="A703" s="168">
        <v>86</v>
      </c>
      <c r="B703" s="169" t="s">
        <v>659</v>
      </c>
      <c r="C703" s="170" t="s">
        <v>660</v>
      </c>
      <c r="D703" s="171" t="s">
        <v>389</v>
      </c>
      <c r="E703" s="172">
        <v>46.46</v>
      </c>
      <c r="F703" s="172">
        <v>0</v>
      </c>
      <c r="G703" s="173">
        <f>E703*F703</f>
        <v>0</v>
      </c>
      <c r="O703" s="167">
        <v>2</v>
      </c>
      <c r="AA703" s="145">
        <v>1</v>
      </c>
      <c r="AB703" s="145">
        <v>7</v>
      </c>
      <c r="AC703" s="145">
        <v>7</v>
      </c>
      <c r="AZ703" s="145">
        <v>2</v>
      </c>
      <c r="BA703" s="145">
        <f>IF(AZ703=1,G703,0)</f>
        <v>0</v>
      </c>
      <c r="BB703" s="145">
        <f>IF(AZ703=2,G703,0)</f>
        <v>0</v>
      </c>
      <c r="BC703" s="145">
        <f>IF(AZ703=3,G703,0)</f>
        <v>0</v>
      </c>
      <c r="BD703" s="145">
        <f>IF(AZ703=4,G703,0)</f>
        <v>0</v>
      </c>
      <c r="BE703" s="145">
        <f>IF(AZ703=5,G703,0)</f>
        <v>0</v>
      </c>
      <c r="CA703" s="174">
        <v>1</v>
      </c>
      <c r="CB703" s="174">
        <v>7</v>
      </c>
      <c r="CZ703" s="145">
        <v>1.1E-4</v>
      </c>
    </row>
    <row r="704" spans="1:104">
      <c r="A704" s="175"/>
      <c r="B704" s="178"/>
      <c r="C704" s="223" t="s">
        <v>161</v>
      </c>
      <c r="D704" s="224"/>
      <c r="E704" s="179">
        <v>0</v>
      </c>
      <c r="F704" s="180"/>
      <c r="G704" s="181"/>
      <c r="M704" s="177" t="s">
        <v>161</v>
      </c>
      <c r="O704" s="167"/>
    </row>
    <row r="705" spans="1:104">
      <c r="A705" s="175"/>
      <c r="B705" s="178"/>
      <c r="C705" s="223" t="s">
        <v>661</v>
      </c>
      <c r="D705" s="224"/>
      <c r="E705" s="179">
        <v>11.16</v>
      </c>
      <c r="F705" s="180"/>
      <c r="G705" s="181"/>
      <c r="M705" s="177" t="s">
        <v>661</v>
      </c>
      <c r="O705" s="167"/>
    </row>
    <row r="706" spans="1:104">
      <c r="A706" s="175"/>
      <c r="B706" s="178"/>
      <c r="C706" s="223" t="s">
        <v>158</v>
      </c>
      <c r="D706" s="224"/>
      <c r="E706" s="179">
        <v>0</v>
      </c>
      <c r="F706" s="180"/>
      <c r="G706" s="181"/>
      <c r="M706" s="177" t="s">
        <v>158</v>
      </c>
      <c r="O706" s="167"/>
    </row>
    <row r="707" spans="1:104">
      <c r="A707" s="175"/>
      <c r="B707" s="178"/>
      <c r="C707" s="223" t="s">
        <v>662</v>
      </c>
      <c r="D707" s="224"/>
      <c r="E707" s="179">
        <v>14.24</v>
      </c>
      <c r="F707" s="180"/>
      <c r="G707" s="181"/>
      <c r="M707" s="177" t="s">
        <v>662</v>
      </c>
      <c r="O707" s="167"/>
    </row>
    <row r="708" spans="1:104">
      <c r="A708" s="175"/>
      <c r="B708" s="178"/>
      <c r="C708" s="223" t="s">
        <v>166</v>
      </c>
      <c r="D708" s="224"/>
      <c r="E708" s="179">
        <v>0</v>
      </c>
      <c r="F708" s="180"/>
      <c r="G708" s="181"/>
      <c r="M708" s="177" t="s">
        <v>166</v>
      </c>
      <c r="O708" s="167"/>
    </row>
    <row r="709" spans="1:104">
      <c r="A709" s="175"/>
      <c r="B709" s="178"/>
      <c r="C709" s="223" t="s">
        <v>663</v>
      </c>
      <c r="D709" s="224"/>
      <c r="E709" s="179">
        <v>9.58</v>
      </c>
      <c r="F709" s="180"/>
      <c r="G709" s="181"/>
      <c r="M709" s="177" t="s">
        <v>663</v>
      </c>
      <c r="O709" s="167"/>
    </row>
    <row r="710" spans="1:104">
      <c r="A710" s="175"/>
      <c r="B710" s="178"/>
      <c r="C710" s="223" t="s">
        <v>296</v>
      </c>
      <c r="D710" s="224"/>
      <c r="E710" s="179">
        <v>0</v>
      </c>
      <c r="F710" s="180"/>
      <c r="G710" s="181"/>
      <c r="M710" s="177" t="s">
        <v>296</v>
      </c>
      <c r="O710" s="167"/>
    </row>
    <row r="711" spans="1:104">
      <c r="A711" s="175"/>
      <c r="B711" s="178"/>
      <c r="C711" s="223" t="s">
        <v>664</v>
      </c>
      <c r="D711" s="224"/>
      <c r="E711" s="179">
        <v>11.48</v>
      </c>
      <c r="F711" s="180"/>
      <c r="G711" s="181"/>
      <c r="M711" s="177" t="s">
        <v>664</v>
      </c>
      <c r="O711" s="167"/>
    </row>
    <row r="712" spans="1:104">
      <c r="A712" s="168">
        <v>87</v>
      </c>
      <c r="B712" s="169" t="s">
        <v>665</v>
      </c>
      <c r="C712" s="170" t="s">
        <v>666</v>
      </c>
      <c r="D712" s="171" t="s">
        <v>389</v>
      </c>
      <c r="E712" s="172">
        <v>6</v>
      </c>
      <c r="F712" s="172">
        <v>0</v>
      </c>
      <c r="G712" s="173">
        <f>E712*F712</f>
        <v>0</v>
      </c>
      <c r="O712" s="167">
        <v>2</v>
      </c>
      <c r="AA712" s="145">
        <v>3</v>
      </c>
      <c r="AB712" s="145">
        <v>1</v>
      </c>
      <c r="AC712" s="145">
        <v>553420180</v>
      </c>
      <c r="AZ712" s="145">
        <v>2</v>
      </c>
      <c r="BA712" s="145">
        <f>IF(AZ712=1,G712,0)</f>
        <v>0</v>
      </c>
      <c r="BB712" s="145">
        <f>IF(AZ712=2,G712,0)</f>
        <v>0</v>
      </c>
      <c r="BC712" s="145">
        <f>IF(AZ712=3,G712,0)</f>
        <v>0</v>
      </c>
      <c r="BD712" s="145">
        <f>IF(AZ712=4,G712,0)</f>
        <v>0</v>
      </c>
      <c r="BE712" s="145">
        <f>IF(AZ712=5,G712,0)</f>
        <v>0</v>
      </c>
      <c r="CA712" s="174">
        <v>3</v>
      </c>
      <c r="CB712" s="174">
        <v>1</v>
      </c>
      <c r="CZ712" s="145">
        <v>2.0000000000000001E-4</v>
      </c>
    </row>
    <row r="713" spans="1:104">
      <c r="A713" s="168">
        <v>88</v>
      </c>
      <c r="B713" s="169" t="s">
        <v>667</v>
      </c>
      <c r="C713" s="170" t="s">
        <v>668</v>
      </c>
      <c r="D713" s="171" t="s">
        <v>389</v>
      </c>
      <c r="E713" s="172">
        <v>31.05</v>
      </c>
      <c r="F713" s="172">
        <v>0</v>
      </c>
      <c r="G713" s="173">
        <f>E713*F713</f>
        <v>0</v>
      </c>
      <c r="O713" s="167">
        <v>2</v>
      </c>
      <c r="AA713" s="145">
        <v>3</v>
      </c>
      <c r="AB713" s="145">
        <v>7</v>
      </c>
      <c r="AC713" s="145">
        <v>5537060024</v>
      </c>
      <c r="AZ713" s="145">
        <v>2</v>
      </c>
      <c r="BA713" s="145">
        <f>IF(AZ713=1,G713,0)</f>
        <v>0</v>
      </c>
      <c r="BB713" s="145">
        <f>IF(AZ713=2,G713,0)</f>
        <v>0</v>
      </c>
      <c r="BC713" s="145">
        <f>IF(AZ713=3,G713,0)</f>
        <v>0</v>
      </c>
      <c r="BD713" s="145">
        <f>IF(AZ713=4,G713,0)</f>
        <v>0</v>
      </c>
      <c r="BE713" s="145">
        <f>IF(AZ713=5,G713,0)</f>
        <v>0</v>
      </c>
      <c r="CA713" s="174">
        <v>3</v>
      </c>
      <c r="CB713" s="174">
        <v>7</v>
      </c>
      <c r="CZ713" s="145">
        <v>5.8E-4</v>
      </c>
    </row>
    <row r="714" spans="1:104">
      <c r="A714" s="175"/>
      <c r="B714" s="178"/>
      <c r="C714" s="223" t="s">
        <v>669</v>
      </c>
      <c r="D714" s="224"/>
      <c r="E714" s="179">
        <v>31.05</v>
      </c>
      <c r="F714" s="180"/>
      <c r="G714" s="181"/>
      <c r="M714" s="177" t="s">
        <v>669</v>
      </c>
      <c r="O714" s="167"/>
    </row>
    <row r="715" spans="1:104">
      <c r="A715" s="168">
        <v>89</v>
      </c>
      <c r="B715" s="169" t="s">
        <v>670</v>
      </c>
      <c r="C715" s="170" t="s">
        <v>671</v>
      </c>
      <c r="D715" s="171" t="s">
        <v>117</v>
      </c>
      <c r="E715" s="172">
        <v>260.0274</v>
      </c>
      <c r="F715" s="172">
        <v>0</v>
      </c>
      <c r="G715" s="173">
        <f>E715*F715</f>
        <v>0</v>
      </c>
      <c r="O715" s="167">
        <v>2</v>
      </c>
      <c r="AA715" s="145">
        <v>3</v>
      </c>
      <c r="AB715" s="145">
        <v>7</v>
      </c>
      <c r="AC715" s="145">
        <v>59764203</v>
      </c>
      <c r="AZ715" s="145">
        <v>2</v>
      </c>
      <c r="BA715" s="145">
        <f>IF(AZ715=1,G715,0)</f>
        <v>0</v>
      </c>
      <c r="BB715" s="145">
        <f>IF(AZ715=2,G715,0)</f>
        <v>0</v>
      </c>
      <c r="BC715" s="145">
        <f>IF(AZ715=3,G715,0)</f>
        <v>0</v>
      </c>
      <c r="BD715" s="145">
        <f>IF(AZ715=4,G715,0)</f>
        <v>0</v>
      </c>
      <c r="BE715" s="145">
        <f>IF(AZ715=5,G715,0)</f>
        <v>0</v>
      </c>
      <c r="CA715" s="174">
        <v>3</v>
      </c>
      <c r="CB715" s="174">
        <v>7</v>
      </c>
      <c r="CZ715" s="145">
        <v>0</v>
      </c>
    </row>
    <row r="716" spans="1:104">
      <c r="A716" s="175"/>
      <c r="B716" s="178"/>
      <c r="C716" s="223" t="s">
        <v>672</v>
      </c>
      <c r="D716" s="224"/>
      <c r="E716" s="179">
        <v>0</v>
      </c>
      <c r="F716" s="180"/>
      <c r="G716" s="181"/>
      <c r="M716" s="177" t="s">
        <v>672</v>
      </c>
      <c r="O716" s="167"/>
    </row>
    <row r="717" spans="1:104">
      <c r="A717" s="175"/>
      <c r="B717" s="178"/>
      <c r="C717" s="223" t="s">
        <v>673</v>
      </c>
      <c r="D717" s="224"/>
      <c r="E717" s="179">
        <v>215.67699999999999</v>
      </c>
      <c r="F717" s="180"/>
      <c r="G717" s="181"/>
      <c r="M717" s="177" t="s">
        <v>673</v>
      </c>
      <c r="O717" s="167"/>
    </row>
    <row r="718" spans="1:104">
      <c r="A718" s="175"/>
      <c r="B718" s="178"/>
      <c r="C718" s="223" t="s">
        <v>674</v>
      </c>
      <c r="D718" s="224"/>
      <c r="E718" s="179">
        <v>0</v>
      </c>
      <c r="F718" s="180"/>
      <c r="G718" s="181"/>
      <c r="M718" s="177" t="s">
        <v>674</v>
      </c>
      <c r="O718" s="167"/>
    </row>
    <row r="719" spans="1:104">
      <c r="A719" s="175"/>
      <c r="B719" s="178"/>
      <c r="C719" s="223" t="s">
        <v>675</v>
      </c>
      <c r="D719" s="224"/>
      <c r="E719" s="179">
        <v>10.2052</v>
      </c>
      <c r="F719" s="180"/>
      <c r="G719" s="181"/>
      <c r="M719" s="177" t="s">
        <v>675</v>
      </c>
      <c r="O719" s="167"/>
    </row>
    <row r="720" spans="1:104">
      <c r="A720" s="175"/>
      <c r="B720" s="178"/>
      <c r="C720" s="223" t="s">
        <v>676</v>
      </c>
      <c r="D720" s="224"/>
      <c r="E720" s="179">
        <v>0</v>
      </c>
      <c r="F720" s="180"/>
      <c r="G720" s="181"/>
      <c r="M720" s="177" t="s">
        <v>676</v>
      </c>
      <c r="O720" s="167"/>
    </row>
    <row r="721" spans="1:104">
      <c r="A721" s="175"/>
      <c r="B721" s="178"/>
      <c r="C721" s="223" t="s">
        <v>677</v>
      </c>
      <c r="D721" s="224"/>
      <c r="E721" s="179">
        <v>32.1008</v>
      </c>
      <c r="F721" s="180"/>
      <c r="G721" s="181"/>
      <c r="M721" s="177" t="s">
        <v>677</v>
      </c>
      <c r="O721" s="167"/>
    </row>
    <row r="722" spans="1:104">
      <c r="A722" s="175"/>
      <c r="B722" s="178"/>
      <c r="C722" s="223" t="s">
        <v>678</v>
      </c>
      <c r="D722" s="224"/>
      <c r="E722" s="179">
        <v>0</v>
      </c>
      <c r="F722" s="180"/>
      <c r="G722" s="181"/>
      <c r="M722" s="177" t="s">
        <v>678</v>
      </c>
      <c r="O722" s="167"/>
    </row>
    <row r="723" spans="1:104">
      <c r="A723" s="175"/>
      <c r="B723" s="178"/>
      <c r="C723" s="223" t="s">
        <v>679</v>
      </c>
      <c r="D723" s="224"/>
      <c r="E723" s="179">
        <v>2.0444</v>
      </c>
      <c r="F723" s="180"/>
      <c r="G723" s="181"/>
      <c r="M723" s="177" t="s">
        <v>679</v>
      </c>
      <c r="O723" s="167"/>
    </row>
    <row r="724" spans="1:104">
      <c r="A724" s="168">
        <v>90</v>
      </c>
      <c r="B724" s="169" t="s">
        <v>680</v>
      </c>
      <c r="C724" s="170" t="s">
        <v>681</v>
      </c>
      <c r="D724" s="171" t="s">
        <v>61</v>
      </c>
      <c r="E724" s="172"/>
      <c r="F724" s="172">
        <v>0</v>
      </c>
      <c r="G724" s="173">
        <f>E724*F724</f>
        <v>0</v>
      </c>
      <c r="O724" s="167">
        <v>2</v>
      </c>
      <c r="AA724" s="145">
        <v>7</v>
      </c>
      <c r="AB724" s="145">
        <v>1002</v>
      </c>
      <c r="AC724" s="145">
        <v>5</v>
      </c>
      <c r="AZ724" s="145">
        <v>2</v>
      </c>
      <c r="BA724" s="145">
        <f>IF(AZ724=1,G724,0)</f>
        <v>0</v>
      </c>
      <c r="BB724" s="145">
        <f>IF(AZ724=2,G724,0)</f>
        <v>0</v>
      </c>
      <c r="BC724" s="145">
        <f>IF(AZ724=3,G724,0)</f>
        <v>0</v>
      </c>
      <c r="BD724" s="145">
        <f>IF(AZ724=4,G724,0)</f>
        <v>0</v>
      </c>
      <c r="BE724" s="145">
        <f>IF(AZ724=5,G724,0)</f>
        <v>0</v>
      </c>
      <c r="CA724" s="174">
        <v>7</v>
      </c>
      <c r="CB724" s="174">
        <v>1002</v>
      </c>
      <c r="CZ724" s="145">
        <v>0</v>
      </c>
    </row>
    <row r="725" spans="1:104">
      <c r="A725" s="182"/>
      <c r="B725" s="183" t="s">
        <v>74</v>
      </c>
      <c r="C725" s="184" t="str">
        <f>CONCATENATE(B631," ",C631)</f>
        <v>771 Podlahy z dlaždic a obklady</v>
      </c>
      <c r="D725" s="185"/>
      <c r="E725" s="186"/>
      <c r="F725" s="187"/>
      <c r="G725" s="188">
        <f>SUM(G631:G724)</f>
        <v>0</v>
      </c>
      <c r="O725" s="167">
        <v>4</v>
      </c>
      <c r="BA725" s="189">
        <f>SUM(BA631:BA724)</f>
        <v>0</v>
      </c>
      <c r="BB725" s="189">
        <f>SUM(BB631:BB724)</f>
        <v>0</v>
      </c>
      <c r="BC725" s="189">
        <f>SUM(BC631:BC724)</f>
        <v>0</v>
      </c>
      <c r="BD725" s="189">
        <f>SUM(BD631:BD724)</f>
        <v>0</v>
      </c>
      <c r="BE725" s="189">
        <f>SUM(BE631:BE724)</f>
        <v>0</v>
      </c>
    </row>
    <row r="726" spans="1:104">
      <c r="A726" s="160" t="s">
        <v>72</v>
      </c>
      <c r="B726" s="161" t="s">
        <v>682</v>
      </c>
      <c r="C726" s="162" t="s">
        <v>683</v>
      </c>
      <c r="D726" s="163"/>
      <c r="E726" s="164"/>
      <c r="F726" s="164"/>
      <c r="G726" s="165"/>
      <c r="H726" s="166"/>
      <c r="I726" s="166"/>
      <c r="O726" s="167">
        <v>1</v>
      </c>
    </row>
    <row r="727" spans="1:104" ht="22.5">
      <c r="A727" s="168">
        <v>91</v>
      </c>
      <c r="B727" s="169" t="s">
        <v>684</v>
      </c>
      <c r="C727" s="170" t="s">
        <v>685</v>
      </c>
      <c r="D727" s="171" t="s">
        <v>389</v>
      </c>
      <c r="E727" s="172">
        <v>96.59</v>
      </c>
      <c r="F727" s="172">
        <v>0</v>
      </c>
      <c r="G727" s="173">
        <f>E727*F727</f>
        <v>0</v>
      </c>
      <c r="O727" s="167">
        <v>2</v>
      </c>
      <c r="AA727" s="145">
        <v>1</v>
      </c>
      <c r="AB727" s="145">
        <v>7</v>
      </c>
      <c r="AC727" s="145">
        <v>7</v>
      </c>
      <c r="AZ727" s="145">
        <v>2</v>
      </c>
      <c r="BA727" s="145">
        <f>IF(AZ727=1,G727,0)</f>
        <v>0</v>
      </c>
      <c r="BB727" s="145">
        <f>IF(AZ727=2,G727,0)</f>
        <v>0</v>
      </c>
      <c r="BC727" s="145">
        <f>IF(AZ727=3,G727,0)</f>
        <v>0</v>
      </c>
      <c r="BD727" s="145">
        <f>IF(AZ727=4,G727,0)</f>
        <v>0</v>
      </c>
      <c r="BE727" s="145">
        <f>IF(AZ727=5,G727,0)</f>
        <v>0</v>
      </c>
      <c r="CA727" s="174">
        <v>1</v>
      </c>
      <c r="CB727" s="174">
        <v>7</v>
      </c>
      <c r="CZ727" s="145">
        <v>5.9000000000000003E-4</v>
      </c>
    </row>
    <row r="728" spans="1:104">
      <c r="A728" s="175"/>
      <c r="B728" s="178"/>
      <c r="C728" s="223" t="s">
        <v>319</v>
      </c>
      <c r="D728" s="224"/>
      <c r="E728" s="179">
        <v>0</v>
      </c>
      <c r="F728" s="180"/>
      <c r="G728" s="181"/>
      <c r="M728" s="177" t="s">
        <v>319</v>
      </c>
      <c r="O728" s="167"/>
    </row>
    <row r="729" spans="1:104">
      <c r="A729" s="175"/>
      <c r="B729" s="178"/>
      <c r="C729" s="223" t="s">
        <v>686</v>
      </c>
      <c r="D729" s="224"/>
      <c r="E729" s="179">
        <v>12.9</v>
      </c>
      <c r="F729" s="180"/>
      <c r="G729" s="181"/>
      <c r="M729" s="177" t="s">
        <v>686</v>
      </c>
      <c r="O729" s="167"/>
    </row>
    <row r="730" spans="1:104">
      <c r="A730" s="175"/>
      <c r="B730" s="178"/>
      <c r="C730" s="223" t="s">
        <v>92</v>
      </c>
      <c r="D730" s="224"/>
      <c r="E730" s="179">
        <v>0</v>
      </c>
      <c r="F730" s="180"/>
      <c r="G730" s="181"/>
      <c r="M730" s="177" t="s">
        <v>92</v>
      </c>
      <c r="O730" s="167"/>
    </row>
    <row r="731" spans="1:104">
      <c r="A731" s="175"/>
      <c r="B731" s="178"/>
      <c r="C731" s="223" t="s">
        <v>687</v>
      </c>
      <c r="D731" s="224"/>
      <c r="E731" s="179">
        <v>22</v>
      </c>
      <c r="F731" s="180"/>
      <c r="G731" s="181"/>
      <c r="M731" s="177" t="s">
        <v>687</v>
      </c>
      <c r="O731" s="167"/>
    </row>
    <row r="732" spans="1:104">
      <c r="A732" s="175"/>
      <c r="B732" s="178"/>
      <c r="C732" s="223" t="s">
        <v>688</v>
      </c>
      <c r="D732" s="224"/>
      <c r="E732" s="179">
        <v>0</v>
      </c>
      <c r="F732" s="180"/>
      <c r="G732" s="181"/>
      <c r="M732" s="177" t="s">
        <v>688</v>
      </c>
      <c r="O732" s="167"/>
    </row>
    <row r="733" spans="1:104">
      <c r="A733" s="175"/>
      <c r="B733" s="178"/>
      <c r="C733" s="223" t="s">
        <v>689</v>
      </c>
      <c r="D733" s="224"/>
      <c r="E733" s="179">
        <v>15.54</v>
      </c>
      <c r="F733" s="180"/>
      <c r="G733" s="181"/>
      <c r="M733" s="177" t="s">
        <v>689</v>
      </c>
      <c r="O733" s="167"/>
    </row>
    <row r="734" spans="1:104">
      <c r="A734" s="175"/>
      <c r="B734" s="178"/>
      <c r="C734" s="223" t="s">
        <v>690</v>
      </c>
      <c r="D734" s="224"/>
      <c r="E734" s="179">
        <v>0</v>
      </c>
      <c r="F734" s="180"/>
      <c r="G734" s="181"/>
      <c r="M734" s="177" t="s">
        <v>690</v>
      </c>
      <c r="O734" s="167"/>
    </row>
    <row r="735" spans="1:104">
      <c r="A735" s="175"/>
      <c r="B735" s="178"/>
      <c r="C735" s="223" t="s">
        <v>691</v>
      </c>
      <c r="D735" s="224"/>
      <c r="E735" s="179">
        <v>28.97</v>
      </c>
      <c r="F735" s="180"/>
      <c r="G735" s="181"/>
      <c r="M735" s="177" t="s">
        <v>691</v>
      </c>
      <c r="O735" s="167"/>
    </row>
    <row r="736" spans="1:104">
      <c r="A736" s="175"/>
      <c r="B736" s="178"/>
      <c r="C736" s="223" t="s">
        <v>692</v>
      </c>
      <c r="D736" s="224"/>
      <c r="E736" s="179">
        <v>0</v>
      </c>
      <c r="F736" s="180"/>
      <c r="G736" s="181"/>
      <c r="M736" s="177" t="s">
        <v>692</v>
      </c>
      <c r="O736" s="167"/>
    </row>
    <row r="737" spans="1:104">
      <c r="A737" s="175"/>
      <c r="B737" s="178"/>
      <c r="C737" s="223" t="s">
        <v>693</v>
      </c>
      <c r="D737" s="224"/>
      <c r="E737" s="179">
        <v>17.18</v>
      </c>
      <c r="F737" s="180"/>
      <c r="G737" s="181"/>
      <c r="M737" s="177" t="s">
        <v>693</v>
      </c>
      <c r="O737" s="167"/>
    </row>
    <row r="738" spans="1:104" ht="22.5">
      <c r="A738" s="168">
        <v>92</v>
      </c>
      <c r="B738" s="169" t="s">
        <v>694</v>
      </c>
      <c r="C738" s="170" t="s">
        <v>695</v>
      </c>
      <c r="D738" s="171" t="s">
        <v>117</v>
      </c>
      <c r="E738" s="172">
        <v>116.67</v>
      </c>
      <c r="F738" s="172">
        <v>0</v>
      </c>
      <c r="G738" s="173">
        <f>E738*F738</f>
        <v>0</v>
      </c>
      <c r="O738" s="167">
        <v>2</v>
      </c>
      <c r="AA738" s="145">
        <v>1</v>
      </c>
      <c r="AB738" s="145">
        <v>7</v>
      </c>
      <c r="AC738" s="145">
        <v>7</v>
      </c>
      <c r="AZ738" s="145">
        <v>2</v>
      </c>
      <c r="BA738" s="145">
        <f>IF(AZ738=1,G738,0)</f>
        <v>0</v>
      </c>
      <c r="BB738" s="145">
        <f>IF(AZ738=2,G738,0)</f>
        <v>0</v>
      </c>
      <c r="BC738" s="145">
        <f>IF(AZ738=3,G738,0)</f>
        <v>0</v>
      </c>
      <c r="BD738" s="145">
        <f>IF(AZ738=4,G738,0)</f>
        <v>0</v>
      </c>
      <c r="BE738" s="145">
        <f>IF(AZ738=5,G738,0)</f>
        <v>0</v>
      </c>
      <c r="CA738" s="174">
        <v>1</v>
      </c>
      <c r="CB738" s="174">
        <v>7</v>
      </c>
      <c r="CZ738" s="145">
        <v>3.5699999999999998E-3</v>
      </c>
    </row>
    <row r="739" spans="1:104">
      <c r="A739" s="175"/>
      <c r="B739" s="178"/>
      <c r="C739" s="223" t="s">
        <v>319</v>
      </c>
      <c r="D739" s="224"/>
      <c r="E739" s="179">
        <v>0</v>
      </c>
      <c r="F739" s="180"/>
      <c r="G739" s="181"/>
      <c r="M739" s="177" t="s">
        <v>319</v>
      </c>
      <c r="O739" s="167"/>
    </row>
    <row r="740" spans="1:104">
      <c r="A740" s="175"/>
      <c r="B740" s="178"/>
      <c r="C740" s="223" t="s">
        <v>521</v>
      </c>
      <c r="D740" s="224"/>
      <c r="E740" s="179">
        <v>9.92</v>
      </c>
      <c r="F740" s="180"/>
      <c r="G740" s="181"/>
      <c r="M740" s="177" t="s">
        <v>521</v>
      </c>
      <c r="O740" s="167"/>
    </row>
    <row r="741" spans="1:104">
      <c r="A741" s="175"/>
      <c r="B741" s="178"/>
      <c r="C741" s="223" t="s">
        <v>92</v>
      </c>
      <c r="D741" s="224"/>
      <c r="E741" s="179">
        <v>0</v>
      </c>
      <c r="F741" s="180"/>
      <c r="G741" s="181"/>
      <c r="M741" s="177" t="s">
        <v>92</v>
      </c>
      <c r="O741" s="167"/>
    </row>
    <row r="742" spans="1:104">
      <c r="A742" s="175"/>
      <c r="B742" s="178"/>
      <c r="C742" s="223" t="s">
        <v>578</v>
      </c>
      <c r="D742" s="224"/>
      <c r="E742" s="179">
        <v>35.56</v>
      </c>
      <c r="F742" s="180"/>
      <c r="G742" s="181"/>
      <c r="M742" s="177" t="s">
        <v>578</v>
      </c>
      <c r="O742" s="167"/>
    </row>
    <row r="743" spans="1:104">
      <c r="A743" s="175"/>
      <c r="B743" s="178"/>
      <c r="C743" s="223" t="s">
        <v>688</v>
      </c>
      <c r="D743" s="224"/>
      <c r="E743" s="179">
        <v>0</v>
      </c>
      <c r="F743" s="180"/>
      <c r="G743" s="181"/>
      <c r="M743" s="177" t="s">
        <v>688</v>
      </c>
      <c r="O743" s="167"/>
    </row>
    <row r="744" spans="1:104">
      <c r="A744" s="175"/>
      <c r="B744" s="178"/>
      <c r="C744" s="223" t="s">
        <v>696</v>
      </c>
      <c r="D744" s="224"/>
      <c r="E744" s="179">
        <v>17.54</v>
      </c>
      <c r="F744" s="180"/>
      <c r="G744" s="181"/>
      <c r="M744" s="177" t="s">
        <v>696</v>
      </c>
      <c r="O744" s="167"/>
    </row>
    <row r="745" spans="1:104">
      <c r="A745" s="175"/>
      <c r="B745" s="178"/>
      <c r="C745" s="223" t="s">
        <v>690</v>
      </c>
      <c r="D745" s="224"/>
      <c r="E745" s="179">
        <v>0</v>
      </c>
      <c r="F745" s="180"/>
      <c r="G745" s="181"/>
      <c r="M745" s="177" t="s">
        <v>690</v>
      </c>
      <c r="O745" s="167"/>
    </row>
    <row r="746" spans="1:104">
      <c r="A746" s="175"/>
      <c r="B746" s="178"/>
      <c r="C746" s="223" t="s">
        <v>697</v>
      </c>
      <c r="D746" s="224"/>
      <c r="E746" s="179">
        <v>36.69</v>
      </c>
      <c r="F746" s="180"/>
      <c r="G746" s="181"/>
      <c r="M746" s="177" t="s">
        <v>697</v>
      </c>
      <c r="O746" s="167"/>
    </row>
    <row r="747" spans="1:104">
      <c r="A747" s="175"/>
      <c r="B747" s="178"/>
      <c r="C747" s="223" t="s">
        <v>692</v>
      </c>
      <c r="D747" s="224"/>
      <c r="E747" s="179">
        <v>0</v>
      </c>
      <c r="F747" s="180"/>
      <c r="G747" s="181"/>
      <c r="M747" s="177" t="s">
        <v>692</v>
      </c>
      <c r="O747" s="167"/>
    </row>
    <row r="748" spans="1:104">
      <c r="A748" s="175"/>
      <c r="B748" s="178"/>
      <c r="C748" s="223" t="s">
        <v>224</v>
      </c>
      <c r="D748" s="224"/>
      <c r="E748" s="179">
        <v>16.96</v>
      </c>
      <c r="F748" s="180"/>
      <c r="G748" s="181"/>
      <c r="M748" s="177" t="s">
        <v>224</v>
      </c>
      <c r="O748" s="167"/>
    </row>
    <row r="749" spans="1:104">
      <c r="A749" s="168">
        <v>93</v>
      </c>
      <c r="B749" s="169" t="s">
        <v>698</v>
      </c>
      <c r="C749" s="170" t="s">
        <v>699</v>
      </c>
      <c r="D749" s="171" t="s">
        <v>61</v>
      </c>
      <c r="E749" s="172"/>
      <c r="F749" s="172">
        <v>0</v>
      </c>
      <c r="G749" s="173">
        <f>E749*F749</f>
        <v>0</v>
      </c>
      <c r="O749" s="167">
        <v>2</v>
      </c>
      <c r="AA749" s="145">
        <v>7</v>
      </c>
      <c r="AB749" s="145">
        <v>1002</v>
      </c>
      <c r="AC749" s="145">
        <v>5</v>
      </c>
      <c r="AZ749" s="145">
        <v>2</v>
      </c>
      <c r="BA749" s="145">
        <f>IF(AZ749=1,G749,0)</f>
        <v>0</v>
      </c>
      <c r="BB749" s="145">
        <f>IF(AZ749=2,G749,0)</f>
        <v>0</v>
      </c>
      <c r="BC749" s="145">
        <f>IF(AZ749=3,G749,0)</f>
        <v>0</v>
      </c>
      <c r="BD749" s="145">
        <f>IF(AZ749=4,G749,0)</f>
        <v>0</v>
      </c>
      <c r="BE749" s="145">
        <f>IF(AZ749=5,G749,0)</f>
        <v>0</v>
      </c>
      <c r="CA749" s="174">
        <v>7</v>
      </c>
      <c r="CB749" s="174">
        <v>1002</v>
      </c>
      <c r="CZ749" s="145">
        <v>0</v>
      </c>
    </row>
    <row r="750" spans="1:104">
      <c r="A750" s="182"/>
      <c r="B750" s="183" t="s">
        <v>74</v>
      </c>
      <c r="C750" s="184" t="str">
        <f>CONCATENATE(B726," ",C726)</f>
        <v>776 Podlahy povlakové</v>
      </c>
      <c r="D750" s="185"/>
      <c r="E750" s="186"/>
      <c r="F750" s="187"/>
      <c r="G750" s="188">
        <f>SUM(G726:G749)</f>
        <v>0</v>
      </c>
      <c r="O750" s="167">
        <v>4</v>
      </c>
      <c r="BA750" s="189">
        <f>SUM(BA726:BA749)</f>
        <v>0</v>
      </c>
      <c r="BB750" s="189">
        <f>SUM(BB726:BB749)</f>
        <v>0</v>
      </c>
      <c r="BC750" s="189">
        <f>SUM(BC726:BC749)</f>
        <v>0</v>
      </c>
      <c r="BD750" s="189">
        <f>SUM(BD726:BD749)</f>
        <v>0</v>
      </c>
      <c r="BE750" s="189">
        <f>SUM(BE726:BE749)</f>
        <v>0</v>
      </c>
    </row>
    <row r="751" spans="1:104">
      <c r="A751" s="160" t="s">
        <v>72</v>
      </c>
      <c r="B751" s="161" t="s">
        <v>700</v>
      </c>
      <c r="C751" s="162" t="s">
        <v>701</v>
      </c>
      <c r="D751" s="163"/>
      <c r="E751" s="164"/>
      <c r="F751" s="164"/>
      <c r="G751" s="165"/>
      <c r="H751" s="166"/>
      <c r="I751" s="166"/>
      <c r="O751" s="167">
        <v>1</v>
      </c>
    </row>
    <row r="752" spans="1:104">
      <c r="A752" s="168">
        <v>94</v>
      </c>
      <c r="B752" s="169" t="s">
        <v>702</v>
      </c>
      <c r="C752" s="170" t="s">
        <v>703</v>
      </c>
      <c r="D752" s="171" t="s">
        <v>117</v>
      </c>
      <c r="E752" s="172">
        <v>144.02000000000001</v>
      </c>
      <c r="F752" s="172">
        <v>0</v>
      </c>
      <c r="G752" s="173">
        <f>E752*F752</f>
        <v>0</v>
      </c>
      <c r="O752" s="167">
        <v>2</v>
      </c>
      <c r="AA752" s="145">
        <v>1</v>
      </c>
      <c r="AB752" s="145">
        <v>7</v>
      </c>
      <c r="AC752" s="145">
        <v>7</v>
      </c>
      <c r="AZ752" s="145">
        <v>2</v>
      </c>
      <c r="BA752" s="145">
        <f>IF(AZ752=1,G752,0)</f>
        <v>0</v>
      </c>
      <c r="BB752" s="145">
        <f>IF(AZ752=2,G752,0)</f>
        <v>0</v>
      </c>
      <c r="BC752" s="145">
        <f>IF(AZ752=3,G752,0)</f>
        <v>0</v>
      </c>
      <c r="BD752" s="145">
        <f>IF(AZ752=4,G752,0)</f>
        <v>0</v>
      </c>
      <c r="BE752" s="145">
        <f>IF(AZ752=5,G752,0)</f>
        <v>0</v>
      </c>
      <c r="CA752" s="174">
        <v>1</v>
      </c>
      <c r="CB752" s="174">
        <v>7</v>
      </c>
      <c r="CZ752" s="145">
        <v>4.13E-3</v>
      </c>
    </row>
    <row r="753" spans="1:104">
      <c r="A753" s="175"/>
      <c r="B753" s="178"/>
      <c r="C753" s="223" t="s">
        <v>254</v>
      </c>
      <c r="D753" s="224"/>
      <c r="E753" s="179">
        <v>0</v>
      </c>
      <c r="F753" s="180"/>
      <c r="G753" s="181"/>
      <c r="M753" s="177" t="s">
        <v>254</v>
      </c>
      <c r="O753" s="167"/>
    </row>
    <row r="754" spans="1:104">
      <c r="A754" s="175"/>
      <c r="B754" s="178"/>
      <c r="C754" s="223" t="s">
        <v>579</v>
      </c>
      <c r="D754" s="224"/>
      <c r="E754" s="179">
        <v>49.36</v>
      </c>
      <c r="F754" s="180"/>
      <c r="G754" s="181"/>
      <c r="M754" s="177" t="s">
        <v>579</v>
      </c>
      <c r="O754" s="167"/>
    </row>
    <row r="755" spans="1:104">
      <c r="A755" s="175"/>
      <c r="B755" s="178"/>
      <c r="C755" s="223" t="s">
        <v>256</v>
      </c>
      <c r="D755" s="224"/>
      <c r="E755" s="179">
        <v>0</v>
      </c>
      <c r="F755" s="180"/>
      <c r="G755" s="181"/>
      <c r="M755" s="177" t="s">
        <v>256</v>
      </c>
      <c r="O755" s="167"/>
    </row>
    <row r="756" spans="1:104">
      <c r="A756" s="175"/>
      <c r="B756" s="178"/>
      <c r="C756" s="223" t="s">
        <v>580</v>
      </c>
      <c r="D756" s="224"/>
      <c r="E756" s="179">
        <v>59.43</v>
      </c>
      <c r="F756" s="180"/>
      <c r="G756" s="181"/>
      <c r="M756" s="177" t="s">
        <v>580</v>
      </c>
      <c r="O756" s="167"/>
    </row>
    <row r="757" spans="1:104">
      <c r="A757" s="175"/>
      <c r="B757" s="178"/>
      <c r="C757" s="223" t="s">
        <v>259</v>
      </c>
      <c r="D757" s="224"/>
      <c r="E757" s="179">
        <v>0</v>
      </c>
      <c r="F757" s="180"/>
      <c r="G757" s="181"/>
      <c r="M757" s="177" t="s">
        <v>259</v>
      </c>
      <c r="O757" s="167"/>
    </row>
    <row r="758" spans="1:104">
      <c r="A758" s="175"/>
      <c r="B758" s="178"/>
      <c r="C758" s="223" t="s">
        <v>581</v>
      </c>
      <c r="D758" s="224"/>
      <c r="E758" s="179">
        <v>35.229999999999997</v>
      </c>
      <c r="F758" s="180"/>
      <c r="G758" s="181"/>
      <c r="M758" s="177" t="s">
        <v>581</v>
      </c>
      <c r="O758" s="167"/>
    </row>
    <row r="759" spans="1:104">
      <c r="A759" s="168">
        <v>95</v>
      </c>
      <c r="B759" s="169" t="s">
        <v>704</v>
      </c>
      <c r="C759" s="170" t="s">
        <v>705</v>
      </c>
      <c r="D759" s="171" t="s">
        <v>61</v>
      </c>
      <c r="E759" s="172"/>
      <c r="F759" s="172">
        <v>0</v>
      </c>
      <c r="G759" s="173">
        <f>E759*F759</f>
        <v>0</v>
      </c>
      <c r="O759" s="167">
        <v>2</v>
      </c>
      <c r="AA759" s="145">
        <v>7</v>
      </c>
      <c r="AB759" s="145">
        <v>1002</v>
      </c>
      <c r="AC759" s="145">
        <v>5</v>
      </c>
      <c r="AZ759" s="145">
        <v>2</v>
      </c>
      <c r="BA759" s="145">
        <f>IF(AZ759=1,G759,0)</f>
        <v>0</v>
      </c>
      <c r="BB759" s="145">
        <f>IF(AZ759=2,G759,0)</f>
        <v>0</v>
      </c>
      <c r="BC759" s="145">
        <f>IF(AZ759=3,G759,0)</f>
        <v>0</v>
      </c>
      <c r="BD759" s="145">
        <f>IF(AZ759=4,G759,0)</f>
        <v>0</v>
      </c>
      <c r="BE759" s="145">
        <f>IF(AZ759=5,G759,0)</f>
        <v>0</v>
      </c>
      <c r="CA759" s="174">
        <v>7</v>
      </c>
      <c r="CB759" s="174">
        <v>1002</v>
      </c>
      <c r="CZ759" s="145">
        <v>0</v>
      </c>
    </row>
    <row r="760" spans="1:104">
      <c r="A760" s="182"/>
      <c r="B760" s="183" t="s">
        <v>74</v>
      </c>
      <c r="C760" s="184" t="str">
        <f>CONCATENATE(B751," ",C751)</f>
        <v>777 Podlahy ze syntetických hmot</v>
      </c>
      <c r="D760" s="185"/>
      <c r="E760" s="186"/>
      <c r="F760" s="187"/>
      <c r="G760" s="188">
        <f>SUM(G751:G759)</f>
        <v>0</v>
      </c>
      <c r="O760" s="167">
        <v>4</v>
      </c>
      <c r="BA760" s="189">
        <f>SUM(BA751:BA759)</f>
        <v>0</v>
      </c>
      <c r="BB760" s="189">
        <f>SUM(BB751:BB759)</f>
        <v>0</v>
      </c>
      <c r="BC760" s="189">
        <f>SUM(BC751:BC759)</f>
        <v>0</v>
      </c>
      <c r="BD760" s="189">
        <f>SUM(BD751:BD759)</f>
        <v>0</v>
      </c>
      <c r="BE760" s="189">
        <f>SUM(BE751:BE759)</f>
        <v>0</v>
      </c>
    </row>
    <row r="761" spans="1:104">
      <c r="A761" s="160" t="s">
        <v>72</v>
      </c>
      <c r="B761" s="161" t="s">
        <v>706</v>
      </c>
      <c r="C761" s="162" t="s">
        <v>707</v>
      </c>
      <c r="D761" s="163"/>
      <c r="E761" s="164"/>
      <c r="F761" s="164"/>
      <c r="G761" s="165"/>
      <c r="H761" s="166"/>
      <c r="I761" s="166"/>
      <c r="O761" s="167">
        <v>1</v>
      </c>
    </row>
    <row r="762" spans="1:104">
      <c r="A762" s="168">
        <v>96</v>
      </c>
      <c r="B762" s="169" t="s">
        <v>708</v>
      </c>
      <c r="C762" s="170" t="s">
        <v>709</v>
      </c>
      <c r="D762" s="171" t="s">
        <v>117</v>
      </c>
      <c r="E762" s="172">
        <v>145.84</v>
      </c>
      <c r="F762" s="172">
        <v>0</v>
      </c>
      <c r="G762" s="173">
        <f>E762*F762</f>
        <v>0</v>
      </c>
      <c r="O762" s="167">
        <v>2</v>
      </c>
      <c r="AA762" s="145">
        <v>1</v>
      </c>
      <c r="AB762" s="145">
        <v>7</v>
      </c>
      <c r="AC762" s="145">
        <v>7</v>
      </c>
      <c r="AZ762" s="145">
        <v>2</v>
      </c>
      <c r="BA762" s="145">
        <f>IF(AZ762=1,G762,0)</f>
        <v>0</v>
      </c>
      <c r="BB762" s="145">
        <f>IF(AZ762=2,G762,0)</f>
        <v>0</v>
      </c>
      <c r="BC762" s="145">
        <f>IF(AZ762=3,G762,0)</f>
        <v>0</v>
      </c>
      <c r="BD762" s="145">
        <f>IF(AZ762=4,G762,0)</f>
        <v>0</v>
      </c>
      <c r="BE762" s="145">
        <f>IF(AZ762=5,G762,0)</f>
        <v>0</v>
      </c>
      <c r="CA762" s="174">
        <v>1</v>
      </c>
      <c r="CB762" s="174">
        <v>7</v>
      </c>
      <c r="CZ762" s="145">
        <v>4.9500000000000004E-3</v>
      </c>
    </row>
    <row r="763" spans="1:104" ht="22.5">
      <c r="A763" s="168">
        <v>97</v>
      </c>
      <c r="B763" s="169" t="s">
        <v>710</v>
      </c>
      <c r="C763" s="170" t="s">
        <v>711</v>
      </c>
      <c r="D763" s="171" t="s">
        <v>389</v>
      </c>
      <c r="E763" s="172">
        <v>150</v>
      </c>
      <c r="F763" s="172">
        <v>0</v>
      </c>
      <c r="G763" s="173">
        <f>E763*F763</f>
        <v>0</v>
      </c>
      <c r="O763" s="167">
        <v>2</v>
      </c>
      <c r="AA763" s="145">
        <v>1</v>
      </c>
      <c r="AB763" s="145">
        <v>7</v>
      </c>
      <c r="AC763" s="145">
        <v>7</v>
      </c>
      <c r="AZ763" s="145">
        <v>2</v>
      </c>
      <c r="BA763" s="145">
        <f>IF(AZ763=1,G763,0)</f>
        <v>0</v>
      </c>
      <c r="BB763" s="145">
        <f>IF(AZ763=2,G763,0)</f>
        <v>0</v>
      </c>
      <c r="BC763" s="145">
        <f>IF(AZ763=3,G763,0)</f>
        <v>0</v>
      </c>
      <c r="BD763" s="145">
        <f>IF(AZ763=4,G763,0)</f>
        <v>0</v>
      </c>
      <c r="BE763" s="145">
        <f>IF(AZ763=5,G763,0)</f>
        <v>0</v>
      </c>
      <c r="CA763" s="174">
        <v>1</v>
      </c>
      <c r="CB763" s="174">
        <v>7</v>
      </c>
      <c r="CZ763" s="145">
        <v>0</v>
      </c>
    </row>
    <row r="764" spans="1:104">
      <c r="A764" s="168">
        <v>98</v>
      </c>
      <c r="B764" s="169" t="s">
        <v>712</v>
      </c>
      <c r="C764" s="170" t="s">
        <v>713</v>
      </c>
      <c r="D764" s="171" t="s">
        <v>389</v>
      </c>
      <c r="E764" s="172">
        <v>165</v>
      </c>
      <c r="F764" s="172">
        <v>0</v>
      </c>
      <c r="G764" s="173">
        <f>E764*F764</f>
        <v>0</v>
      </c>
      <c r="O764" s="167">
        <v>2</v>
      </c>
      <c r="AA764" s="145">
        <v>3</v>
      </c>
      <c r="AB764" s="145">
        <v>7</v>
      </c>
      <c r="AC764" s="145" t="s">
        <v>712</v>
      </c>
      <c r="AZ764" s="145">
        <v>2</v>
      </c>
      <c r="BA764" s="145">
        <f>IF(AZ764=1,G764,0)</f>
        <v>0</v>
      </c>
      <c r="BB764" s="145">
        <f>IF(AZ764=2,G764,0)</f>
        <v>0</v>
      </c>
      <c r="BC764" s="145">
        <f>IF(AZ764=3,G764,0)</f>
        <v>0</v>
      </c>
      <c r="BD764" s="145">
        <f>IF(AZ764=4,G764,0)</f>
        <v>0</v>
      </c>
      <c r="BE764" s="145">
        <f>IF(AZ764=5,G764,0)</f>
        <v>0</v>
      </c>
      <c r="CA764" s="174">
        <v>3</v>
      </c>
      <c r="CB764" s="174">
        <v>7</v>
      </c>
      <c r="CZ764" s="145">
        <v>0</v>
      </c>
    </row>
    <row r="765" spans="1:104">
      <c r="A765" s="175"/>
      <c r="B765" s="178"/>
      <c r="C765" s="223" t="s">
        <v>714</v>
      </c>
      <c r="D765" s="224"/>
      <c r="E765" s="179">
        <v>165</v>
      </c>
      <c r="F765" s="180"/>
      <c r="G765" s="181"/>
      <c r="M765" s="177" t="s">
        <v>714</v>
      </c>
      <c r="O765" s="167"/>
    </row>
    <row r="766" spans="1:104">
      <c r="A766" s="168">
        <v>99</v>
      </c>
      <c r="B766" s="169" t="s">
        <v>715</v>
      </c>
      <c r="C766" s="170" t="s">
        <v>716</v>
      </c>
      <c r="D766" s="171" t="s">
        <v>117</v>
      </c>
      <c r="E766" s="172">
        <v>160.42400000000001</v>
      </c>
      <c r="F766" s="172">
        <v>0</v>
      </c>
      <c r="G766" s="173">
        <f>E766*F766</f>
        <v>0</v>
      </c>
      <c r="O766" s="167">
        <v>2</v>
      </c>
      <c r="AA766" s="145">
        <v>3</v>
      </c>
      <c r="AB766" s="145">
        <v>1</v>
      </c>
      <c r="AC766" s="145">
        <v>59781348</v>
      </c>
      <c r="AZ766" s="145">
        <v>2</v>
      </c>
      <c r="BA766" s="145">
        <f>IF(AZ766=1,G766,0)</f>
        <v>0</v>
      </c>
      <c r="BB766" s="145">
        <f>IF(AZ766=2,G766,0)</f>
        <v>0</v>
      </c>
      <c r="BC766" s="145">
        <f>IF(AZ766=3,G766,0)</f>
        <v>0</v>
      </c>
      <c r="BD766" s="145">
        <f>IF(AZ766=4,G766,0)</f>
        <v>0</v>
      </c>
      <c r="BE766" s="145">
        <f>IF(AZ766=5,G766,0)</f>
        <v>0</v>
      </c>
      <c r="CA766" s="174">
        <v>3</v>
      </c>
      <c r="CB766" s="174">
        <v>1</v>
      </c>
      <c r="CZ766" s="145">
        <v>1.0500000000000001E-2</v>
      </c>
    </row>
    <row r="767" spans="1:104">
      <c r="A767" s="175"/>
      <c r="B767" s="178"/>
      <c r="C767" s="223" t="s">
        <v>717</v>
      </c>
      <c r="D767" s="224"/>
      <c r="E767" s="179">
        <v>160.42400000000001</v>
      </c>
      <c r="F767" s="180"/>
      <c r="G767" s="181"/>
      <c r="M767" s="177" t="s">
        <v>717</v>
      </c>
      <c r="O767" s="167"/>
    </row>
    <row r="768" spans="1:104">
      <c r="A768" s="168">
        <v>100</v>
      </c>
      <c r="B768" s="169" t="s">
        <v>718</v>
      </c>
      <c r="C768" s="170" t="s">
        <v>719</v>
      </c>
      <c r="D768" s="171" t="s">
        <v>61</v>
      </c>
      <c r="E768" s="172"/>
      <c r="F768" s="172">
        <v>0</v>
      </c>
      <c r="G768" s="173">
        <f>E768*F768</f>
        <v>0</v>
      </c>
      <c r="O768" s="167">
        <v>2</v>
      </c>
      <c r="AA768" s="145">
        <v>7</v>
      </c>
      <c r="AB768" s="145">
        <v>1002</v>
      </c>
      <c r="AC768" s="145">
        <v>5</v>
      </c>
      <c r="AZ768" s="145">
        <v>2</v>
      </c>
      <c r="BA768" s="145">
        <f>IF(AZ768=1,G768,0)</f>
        <v>0</v>
      </c>
      <c r="BB768" s="145">
        <f>IF(AZ768=2,G768,0)</f>
        <v>0</v>
      </c>
      <c r="BC768" s="145">
        <f>IF(AZ768=3,G768,0)</f>
        <v>0</v>
      </c>
      <c r="BD768" s="145">
        <f>IF(AZ768=4,G768,0)</f>
        <v>0</v>
      </c>
      <c r="BE768" s="145">
        <f>IF(AZ768=5,G768,0)</f>
        <v>0</v>
      </c>
      <c r="CA768" s="174">
        <v>7</v>
      </c>
      <c r="CB768" s="174">
        <v>1002</v>
      </c>
      <c r="CZ768" s="145">
        <v>0</v>
      </c>
    </row>
    <row r="769" spans="1:104">
      <c r="A769" s="182"/>
      <c r="B769" s="183" t="s">
        <v>74</v>
      </c>
      <c r="C769" s="184" t="str">
        <f>CONCATENATE(B761," ",C761)</f>
        <v>781 Obklady keramické</v>
      </c>
      <c r="D769" s="185"/>
      <c r="E769" s="186"/>
      <c r="F769" s="187"/>
      <c r="G769" s="188">
        <f>SUM(G761:G768)</f>
        <v>0</v>
      </c>
      <c r="O769" s="167">
        <v>4</v>
      </c>
      <c r="BA769" s="189">
        <f>SUM(BA761:BA768)</f>
        <v>0</v>
      </c>
      <c r="BB769" s="189">
        <f>SUM(BB761:BB768)</f>
        <v>0</v>
      </c>
      <c r="BC769" s="189">
        <f>SUM(BC761:BC768)</f>
        <v>0</v>
      </c>
      <c r="BD769" s="189">
        <f>SUM(BD761:BD768)</f>
        <v>0</v>
      </c>
      <c r="BE769" s="189">
        <f>SUM(BE761:BE768)</f>
        <v>0</v>
      </c>
    </row>
    <row r="770" spans="1:104">
      <c r="A770" s="160" t="s">
        <v>72</v>
      </c>
      <c r="B770" s="161" t="s">
        <v>720</v>
      </c>
      <c r="C770" s="162" t="s">
        <v>721</v>
      </c>
      <c r="D770" s="163"/>
      <c r="E770" s="164"/>
      <c r="F770" s="164"/>
      <c r="G770" s="165"/>
      <c r="H770" s="166"/>
      <c r="I770" s="166"/>
      <c r="O770" s="167">
        <v>1</v>
      </c>
    </row>
    <row r="771" spans="1:104">
      <c r="A771" s="168">
        <v>101</v>
      </c>
      <c r="B771" s="169" t="s">
        <v>722</v>
      </c>
      <c r="C771" s="170" t="s">
        <v>723</v>
      </c>
      <c r="D771" s="171" t="s">
        <v>117</v>
      </c>
      <c r="E771" s="172">
        <v>41.64</v>
      </c>
      <c r="F771" s="172">
        <v>0</v>
      </c>
      <c r="G771" s="173">
        <f>E771*F771</f>
        <v>0</v>
      </c>
      <c r="O771" s="167">
        <v>2</v>
      </c>
      <c r="AA771" s="145">
        <v>1</v>
      </c>
      <c r="AB771" s="145">
        <v>7</v>
      </c>
      <c r="AC771" s="145">
        <v>7</v>
      </c>
      <c r="AZ771" s="145">
        <v>2</v>
      </c>
      <c r="BA771" s="145">
        <f>IF(AZ771=1,G771,0)</f>
        <v>0</v>
      </c>
      <c r="BB771" s="145">
        <f>IF(AZ771=2,G771,0)</f>
        <v>0</v>
      </c>
      <c r="BC771" s="145">
        <f>IF(AZ771=3,G771,0)</f>
        <v>0</v>
      </c>
      <c r="BD771" s="145">
        <f>IF(AZ771=4,G771,0)</f>
        <v>0</v>
      </c>
      <c r="BE771" s="145">
        <f>IF(AZ771=5,G771,0)</f>
        <v>0</v>
      </c>
      <c r="CA771" s="174">
        <v>1</v>
      </c>
      <c r="CB771" s="174">
        <v>7</v>
      </c>
      <c r="CZ771" s="145">
        <v>2.4000000000000001E-4</v>
      </c>
    </row>
    <row r="772" spans="1:104">
      <c r="A772" s="175"/>
      <c r="B772" s="178"/>
      <c r="C772" s="223" t="s">
        <v>724</v>
      </c>
      <c r="D772" s="224"/>
      <c r="E772" s="179">
        <v>0</v>
      </c>
      <c r="F772" s="180"/>
      <c r="G772" s="181"/>
      <c r="M772" s="177" t="s">
        <v>724</v>
      </c>
      <c r="O772" s="167"/>
    </row>
    <row r="773" spans="1:104">
      <c r="A773" s="175"/>
      <c r="B773" s="178"/>
      <c r="C773" s="223" t="s">
        <v>725</v>
      </c>
      <c r="D773" s="224"/>
      <c r="E773" s="179">
        <v>0</v>
      </c>
      <c r="F773" s="180"/>
      <c r="G773" s="181"/>
      <c r="M773" s="202">
        <v>4.1666666666666664E-2</v>
      </c>
      <c r="O773" s="167"/>
    </row>
    <row r="774" spans="1:104">
      <c r="A774" s="175"/>
      <c r="B774" s="178"/>
      <c r="C774" s="223" t="s">
        <v>726</v>
      </c>
      <c r="D774" s="224"/>
      <c r="E774" s="179">
        <v>5.88</v>
      </c>
      <c r="F774" s="180"/>
      <c r="G774" s="181"/>
      <c r="M774" s="177" t="s">
        <v>726</v>
      </c>
      <c r="O774" s="167"/>
    </row>
    <row r="775" spans="1:104">
      <c r="A775" s="175"/>
      <c r="B775" s="178"/>
      <c r="C775" s="223" t="s">
        <v>727</v>
      </c>
      <c r="D775" s="224"/>
      <c r="E775" s="179">
        <v>0</v>
      </c>
      <c r="F775" s="180"/>
      <c r="G775" s="181"/>
      <c r="M775" s="202">
        <v>8.3333333333333329E-2</v>
      </c>
      <c r="O775" s="167"/>
    </row>
    <row r="776" spans="1:104">
      <c r="A776" s="175"/>
      <c r="B776" s="178"/>
      <c r="C776" s="223" t="s">
        <v>728</v>
      </c>
      <c r="D776" s="224"/>
      <c r="E776" s="179">
        <v>1.0349999999999999</v>
      </c>
      <c r="F776" s="180"/>
      <c r="G776" s="181"/>
      <c r="M776" s="177" t="s">
        <v>728</v>
      </c>
      <c r="O776" s="167"/>
    </row>
    <row r="777" spans="1:104">
      <c r="A777" s="175"/>
      <c r="B777" s="178"/>
      <c r="C777" s="223" t="s">
        <v>729</v>
      </c>
      <c r="D777" s="224"/>
      <c r="E777" s="179">
        <v>0</v>
      </c>
      <c r="F777" s="180"/>
      <c r="G777" s="181"/>
      <c r="M777" s="202">
        <v>0.125</v>
      </c>
      <c r="O777" s="167"/>
    </row>
    <row r="778" spans="1:104">
      <c r="A778" s="175"/>
      <c r="B778" s="178"/>
      <c r="C778" s="223" t="s">
        <v>730</v>
      </c>
      <c r="D778" s="224"/>
      <c r="E778" s="179">
        <v>8.64</v>
      </c>
      <c r="F778" s="180"/>
      <c r="G778" s="181"/>
      <c r="M778" s="177" t="s">
        <v>730</v>
      </c>
      <c r="O778" s="167"/>
    </row>
    <row r="779" spans="1:104">
      <c r="A779" s="175"/>
      <c r="B779" s="178"/>
      <c r="C779" s="223" t="s">
        <v>731</v>
      </c>
      <c r="D779" s="224"/>
      <c r="E779" s="179">
        <v>0</v>
      </c>
      <c r="F779" s="180"/>
      <c r="G779" s="181"/>
      <c r="M779" s="202">
        <v>0.16666666666666666</v>
      </c>
      <c r="O779" s="167"/>
    </row>
    <row r="780" spans="1:104">
      <c r="A780" s="175"/>
      <c r="B780" s="178"/>
      <c r="C780" s="223" t="s">
        <v>732</v>
      </c>
      <c r="D780" s="224"/>
      <c r="E780" s="179">
        <v>1.41</v>
      </c>
      <c r="F780" s="180"/>
      <c r="G780" s="181"/>
      <c r="M780" s="177" t="s">
        <v>732</v>
      </c>
      <c r="O780" s="167"/>
    </row>
    <row r="781" spans="1:104">
      <c r="A781" s="175"/>
      <c r="B781" s="178"/>
      <c r="C781" s="223" t="s">
        <v>733</v>
      </c>
      <c r="D781" s="224"/>
      <c r="E781" s="179">
        <v>0</v>
      </c>
      <c r="F781" s="180"/>
      <c r="G781" s="181"/>
      <c r="M781" s="202">
        <v>0.20833333333333334</v>
      </c>
      <c r="O781" s="167"/>
    </row>
    <row r="782" spans="1:104">
      <c r="A782" s="175"/>
      <c r="B782" s="178"/>
      <c r="C782" s="223" t="s">
        <v>734</v>
      </c>
      <c r="D782" s="224"/>
      <c r="E782" s="179">
        <v>2.35</v>
      </c>
      <c r="F782" s="180"/>
      <c r="G782" s="181"/>
      <c r="M782" s="177" t="s">
        <v>734</v>
      </c>
      <c r="O782" s="167"/>
    </row>
    <row r="783" spans="1:104">
      <c r="A783" s="175"/>
      <c r="B783" s="178"/>
      <c r="C783" s="223" t="s">
        <v>735</v>
      </c>
      <c r="D783" s="224"/>
      <c r="E783" s="179">
        <v>0</v>
      </c>
      <c r="F783" s="180"/>
      <c r="G783" s="181"/>
      <c r="M783" s="202">
        <v>0.25</v>
      </c>
      <c r="O783" s="167"/>
    </row>
    <row r="784" spans="1:104">
      <c r="A784" s="175"/>
      <c r="B784" s="178"/>
      <c r="C784" s="223" t="s">
        <v>736</v>
      </c>
      <c r="D784" s="224"/>
      <c r="E784" s="179">
        <v>4.5999999999999996</v>
      </c>
      <c r="F784" s="180"/>
      <c r="G784" s="181"/>
      <c r="M784" s="177" t="s">
        <v>736</v>
      </c>
      <c r="O784" s="167"/>
    </row>
    <row r="785" spans="1:104">
      <c r="A785" s="175"/>
      <c r="B785" s="178"/>
      <c r="C785" s="223" t="s">
        <v>737</v>
      </c>
      <c r="D785" s="224"/>
      <c r="E785" s="179">
        <v>0</v>
      </c>
      <c r="F785" s="180"/>
      <c r="G785" s="181"/>
      <c r="M785" s="202">
        <v>0.29166666666666669</v>
      </c>
      <c r="O785" s="167"/>
    </row>
    <row r="786" spans="1:104">
      <c r="A786" s="175"/>
      <c r="B786" s="178"/>
      <c r="C786" s="223" t="s">
        <v>738</v>
      </c>
      <c r="D786" s="224"/>
      <c r="E786" s="179">
        <v>1.1499999999999999</v>
      </c>
      <c r="F786" s="180"/>
      <c r="G786" s="181"/>
      <c r="M786" s="177" t="s">
        <v>738</v>
      </c>
      <c r="O786" s="167"/>
    </row>
    <row r="787" spans="1:104">
      <c r="A787" s="175"/>
      <c r="B787" s="178"/>
      <c r="C787" s="223" t="s">
        <v>739</v>
      </c>
      <c r="D787" s="224"/>
      <c r="E787" s="179">
        <v>0</v>
      </c>
      <c r="F787" s="180"/>
      <c r="G787" s="181"/>
      <c r="M787" s="177" t="s">
        <v>739</v>
      </c>
      <c r="O787" s="167"/>
    </row>
    <row r="788" spans="1:104">
      <c r="A788" s="175"/>
      <c r="B788" s="178"/>
      <c r="C788" s="223" t="s">
        <v>740</v>
      </c>
      <c r="D788" s="224"/>
      <c r="E788" s="179">
        <v>4.32</v>
      </c>
      <c r="F788" s="180"/>
      <c r="G788" s="181"/>
      <c r="M788" s="177" t="s">
        <v>740</v>
      </c>
      <c r="O788" s="167"/>
    </row>
    <row r="789" spans="1:104">
      <c r="A789" s="175"/>
      <c r="B789" s="178"/>
      <c r="C789" s="223" t="s">
        <v>741</v>
      </c>
      <c r="D789" s="224"/>
      <c r="E789" s="179">
        <v>0</v>
      </c>
      <c r="F789" s="180"/>
      <c r="G789" s="181"/>
      <c r="M789" s="202">
        <v>0.375</v>
      </c>
      <c r="O789" s="167"/>
    </row>
    <row r="790" spans="1:104">
      <c r="A790" s="175"/>
      <c r="B790" s="178"/>
      <c r="C790" s="223" t="s">
        <v>742</v>
      </c>
      <c r="D790" s="224"/>
      <c r="E790" s="179">
        <v>4.9050000000000002</v>
      </c>
      <c r="F790" s="180"/>
      <c r="G790" s="181"/>
      <c r="M790" s="177" t="s">
        <v>742</v>
      </c>
      <c r="O790" s="167"/>
    </row>
    <row r="791" spans="1:104">
      <c r="A791" s="175"/>
      <c r="B791" s="178"/>
      <c r="C791" s="223" t="s">
        <v>743</v>
      </c>
      <c r="D791" s="224"/>
      <c r="E791" s="179">
        <v>0</v>
      </c>
      <c r="F791" s="180"/>
      <c r="G791" s="181"/>
      <c r="M791" s="202">
        <v>0.41666666666666669</v>
      </c>
      <c r="O791" s="167"/>
    </row>
    <row r="792" spans="1:104">
      <c r="A792" s="175"/>
      <c r="B792" s="178"/>
      <c r="C792" s="223" t="s">
        <v>744</v>
      </c>
      <c r="D792" s="224"/>
      <c r="E792" s="179">
        <v>7.35</v>
      </c>
      <c r="F792" s="180"/>
      <c r="G792" s="181"/>
      <c r="M792" s="177" t="s">
        <v>744</v>
      </c>
      <c r="O792" s="167"/>
    </row>
    <row r="793" spans="1:104">
      <c r="A793" s="182"/>
      <c r="B793" s="183" t="s">
        <v>74</v>
      </c>
      <c r="C793" s="184" t="str">
        <f>CONCATENATE(B770," ",C770)</f>
        <v>783 Nátěry</v>
      </c>
      <c r="D793" s="185"/>
      <c r="E793" s="186"/>
      <c r="F793" s="187"/>
      <c r="G793" s="188">
        <f>SUM(G770:G792)</f>
        <v>0</v>
      </c>
      <c r="O793" s="167">
        <v>4</v>
      </c>
      <c r="BA793" s="189">
        <f>SUM(BA770:BA792)</f>
        <v>0</v>
      </c>
      <c r="BB793" s="189">
        <f>SUM(BB770:BB792)</f>
        <v>0</v>
      </c>
      <c r="BC793" s="189">
        <f>SUM(BC770:BC792)</f>
        <v>0</v>
      </c>
      <c r="BD793" s="189">
        <f>SUM(BD770:BD792)</f>
        <v>0</v>
      </c>
      <c r="BE793" s="189">
        <f>SUM(BE770:BE792)</f>
        <v>0</v>
      </c>
    </row>
    <row r="794" spans="1:104">
      <c r="A794" s="160" t="s">
        <v>72</v>
      </c>
      <c r="B794" s="161" t="s">
        <v>745</v>
      </c>
      <c r="C794" s="162" t="s">
        <v>746</v>
      </c>
      <c r="D794" s="163"/>
      <c r="E794" s="164"/>
      <c r="F794" s="164"/>
      <c r="G794" s="165"/>
      <c r="H794" s="166"/>
      <c r="I794" s="166"/>
      <c r="O794" s="167">
        <v>1</v>
      </c>
    </row>
    <row r="795" spans="1:104">
      <c r="A795" s="168">
        <v>102</v>
      </c>
      <c r="B795" s="169" t="s">
        <v>747</v>
      </c>
      <c r="C795" s="170" t="s">
        <v>748</v>
      </c>
      <c r="D795" s="171" t="s">
        <v>117</v>
      </c>
      <c r="E795" s="172">
        <v>2177.27</v>
      </c>
      <c r="F795" s="172">
        <v>0</v>
      </c>
      <c r="G795" s="173">
        <f>E795*F795</f>
        <v>0</v>
      </c>
      <c r="O795" s="167">
        <v>2</v>
      </c>
      <c r="AA795" s="145">
        <v>1</v>
      </c>
      <c r="AB795" s="145">
        <v>7</v>
      </c>
      <c r="AC795" s="145">
        <v>7</v>
      </c>
      <c r="AZ795" s="145">
        <v>2</v>
      </c>
      <c r="BA795" s="145">
        <f>IF(AZ795=1,G795,0)</f>
        <v>0</v>
      </c>
      <c r="BB795" s="145">
        <f>IF(AZ795=2,G795,0)</f>
        <v>0</v>
      </c>
      <c r="BC795" s="145">
        <f>IF(AZ795=3,G795,0)</f>
        <v>0</v>
      </c>
      <c r="BD795" s="145">
        <f>IF(AZ795=4,G795,0)</f>
        <v>0</v>
      </c>
      <c r="BE795" s="145">
        <f>IF(AZ795=5,G795,0)</f>
        <v>0</v>
      </c>
      <c r="CA795" s="174">
        <v>1</v>
      </c>
      <c r="CB795" s="174">
        <v>7</v>
      </c>
      <c r="CZ795" s="145">
        <v>8.0000000000000007E-5</v>
      </c>
    </row>
    <row r="796" spans="1:104">
      <c r="A796" s="175"/>
      <c r="B796" s="178"/>
      <c r="C796" s="223" t="s">
        <v>749</v>
      </c>
      <c r="D796" s="224"/>
      <c r="E796" s="179">
        <v>0</v>
      </c>
      <c r="F796" s="180"/>
      <c r="G796" s="181"/>
      <c r="M796" s="177" t="s">
        <v>749</v>
      </c>
      <c r="O796" s="167"/>
    </row>
    <row r="797" spans="1:104">
      <c r="A797" s="175"/>
      <c r="B797" s="178"/>
      <c r="C797" s="223" t="s">
        <v>750</v>
      </c>
      <c r="D797" s="224"/>
      <c r="E797" s="179">
        <v>1133.81</v>
      </c>
      <c r="F797" s="180"/>
      <c r="G797" s="181"/>
      <c r="M797" s="177" t="s">
        <v>750</v>
      </c>
      <c r="O797" s="167"/>
    </row>
    <row r="798" spans="1:104">
      <c r="A798" s="175"/>
      <c r="B798" s="178"/>
      <c r="C798" s="223" t="s">
        <v>751</v>
      </c>
      <c r="D798" s="224"/>
      <c r="E798" s="179">
        <v>0</v>
      </c>
      <c r="F798" s="180"/>
      <c r="G798" s="181"/>
      <c r="M798" s="177" t="s">
        <v>751</v>
      </c>
      <c r="O798" s="167"/>
    </row>
    <row r="799" spans="1:104">
      <c r="A799" s="175"/>
      <c r="B799" s="178"/>
      <c r="C799" s="223" t="s">
        <v>752</v>
      </c>
      <c r="D799" s="224"/>
      <c r="E799" s="179">
        <v>736.2</v>
      </c>
      <c r="F799" s="180"/>
      <c r="G799" s="181"/>
      <c r="M799" s="177" t="s">
        <v>752</v>
      </c>
      <c r="O799" s="167"/>
    </row>
    <row r="800" spans="1:104">
      <c r="A800" s="175"/>
      <c r="B800" s="178"/>
      <c r="C800" s="223" t="s">
        <v>753</v>
      </c>
      <c r="D800" s="224"/>
      <c r="E800" s="179">
        <v>0</v>
      </c>
      <c r="F800" s="180"/>
      <c r="G800" s="181"/>
      <c r="M800" s="177" t="s">
        <v>753</v>
      </c>
      <c r="O800" s="167"/>
    </row>
    <row r="801" spans="1:104">
      <c r="A801" s="175"/>
      <c r="B801" s="178"/>
      <c r="C801" s="223" t="s">
        <v>380</v>
      </c>
      <c r="D801" s="224"/>
      <c r="E801" s="179">
        <v>135.80000000000001</v>
      </c>
      <c r="F801" s="180"/>
      <c r="G801" s="181"/>
      <c r="M801" s="177" t="s">
        <v>380</v>
      </c>
      <c r="O801" s="167"/>
    </row>
    <row r="802" spans="1:104">
      <c r="A802" s="175"/>
      <c r="B802" s="178"/>
      <c r="C802" s="223" t="s">
        <v>754</v>
      </c>
      <c r="D802" s="224"/>
      <c r="E802" s="179">
        <v>0</v>
      </c>
      <c r="F802" s="180"/>
      <c r="G802" s="181"/>
      <c r="M802" s="177" t="s">
        <v>754</v>
      </c>
      <c r="O802" s="167"/>
    </row>
    <row r="803" spans="1:104">
      <c r="A803" s="175"/>
      <c r="B803" s="178"/>
      <c r="C803" s="223" t="s">
        <v>384</v>
      </c>
      <c r="D803" s="224"/>
      <c r="E803" s="179">
        <v>171.46</v>
      </c>
      <c r="F803" s="180"/>
      <c r="G803" s="181"/>
      <c r="M803" s="177" t="s">
        <v>384</v>
      </c>
      <c r="O803" s="167"/>
    </row>
    <row r="804" spans="1:104">
      <c r="A804" s="168">
        <v>103</v>
      </c>
      <c r="B804" s="169" t="s">
        <v>755</v>
      </c>
      <c r="C804" s="170" t="s">
        <v>756</v>
      </c>
      <c r="D804" s="171" t="s">
        <v>117</v>
      </c>
      <c r="E804" s="172">
        <v>2177.27</v>
      </c>
      <c r="F804" s="172">
        <v>0</v>
      </c>
      <c r="G804" s="173">
        <f>E804*F804</f>
        <v>0</v>
      </c>
      <c r="O804" s="167">
        <v>2</v>
      </c>
      <c r="AA804" s="145">
        <v>1</v>
      </c>
      <c r="AB804" s="145">
        <v>7</v>
      </c>
      <c r="AC804" s="145">
        <v>7</v>
      </c>
      <c r="AZ804" s="145">
        <v>2</v>
      </c>
      <c r="BA804" s="145">
        <f>IF(AZ804=1,G804,0)</f>
        <v>0</v>
      </c>
      <c r="BB804" s="145">
        <f>IF(AZ804=2,G804,0)</f>
        <v>0</v>
      </c>
      <c r="BC804" s="145">
        <f>IF(AZ804=3,G804,0)</f>
        <v>0</v>
      </c>
      <c r="BD804" s="145">
        <f>IF(AZ804=4,G804,0)</f>
        <v>0</v>
      </c>
      <c r="BE804" s="145">
        <f>IF(AZ804=5,G804,0)</f>
        <v>0</v>
      </c>
      <c r="CA804" s="174">
        <v>1</v>
      </c>
      <c r="CB804" s="174">
        <v>7</v>
      </c>
      <c r="CZ804" s="145">
        <v>3.5E-4</v>
      </c>
    </row>
    <row r="805" spans="1:104">
      <c r="A805" s="168">
        <v>104</v>
      </c>
      <c r="B805" s="169" t="s">
        <v>757</v>
      </c>
      <c r="C805" s="170" t="s">
        <v>758</v>
      </c>
      <c r="D805" s="171" t="s">
        <v>117</v>
      </c>
      <c r="E805" s="172">
        <v>1305.27</v>
      </c>
      <c r="F805" s="172">
        <v>0</v>
      </c>
      <c r="G805" s="173">
        <f>E805*F805</f>
        <v>0</v>
      </c>
      <c r="O805" s="167">
        <v>2</v>
      </c>
      <c r="AA805" s="145">
        <v>1</v>
      </c>
      <c r="AB805" s="145">
        <v>7</v>
      </c>
      <c r="AC805" s="145">
        <v>7</v>
      </c>
      <c r="AZ805" s="145">
        <v>2</v>
      </c>
      <c r="BA805" s="145">
        <f>IF(AZ805=1,G805,0)</f>
        <v>0</v>
      </c>
      <c r="BB805" s="145">
        <f>IF(AZ805=2,G805,0)</f>
        <v>0</v>
      </c>
      <c r="BC805" s="145">
        <f>IF(AZ805=3,G805,0)</f>
        <v>0</v>
      </c>
      <c r="BD805" s="145">
        <f>IF(AZ805=4,G805,0)</f>
        <v>0</v>
      </c>
      <c r="BE805" s="145">
        <f>IF(AZ805=5,G805,0)</f>
        <v>0</v>
      </c>
      <c r="CA805" s="174">
        <v>1</v>
      </c>
      <c r="CB805" s="174">
        <v>7</v>
      </c>
      <c r="CZ805" s="145">
        <v>0</v>
      </c>
    </row>
    <row r="806" spans="1:104">
      <c r="A806" s="175"/>
      <c r="B806" s="178"/>
      <c r="C806" s="223" t="s">
        <v>759</v>
      </c>
      <c r="D806" s="224"/>
      <c r="E806" s="179">
        <v>0</v>
      </c>
      <c r="F806" s="180"/>
      <c r="G806" s="181"/>
      <c r="M806" s="177" t="s">
        <v>759</v>
      </c>
      <c r="O806" s="167"/>
    </row>
    <row r="807" spans="1:104">
      <c r="A807" s="175"/>
      <c r="B807" s="178"/>
      <c r="C807" s="223" t="s">
        <v>384</v>
      </c>
      <c r="D807" s="224"/>
      <c r="E807" s="179">
        <v>171.46</v>
      </c>
      <c r="F807" s="180"/>
      <c r="G807" s="181"/>
      <c r="M807" s="177" t="s">
        <v>384</v>
      </c>
      <c r="O807" s="167"/>
    </row>
    <row r="808" spans="1:104">
      <c r="A808" s="175"/>
      <c r="B808" s="178"/>
      <c r="C808" s="223" t="s">
        <v>760</v>
      </c>
      <c r="D808" s="224"/>
      <c r="E808" s="179">
        <v>0</v>
      </c>
      <c r="F808" s="180"/>
      <c r="G808" s="181"/>
      <c r="M808" s="177" t="s">
        <v>760</v>
      </c>
      <c r="O808" s="167"/>
    </row>
    <row r="809" spans="1:104">
      <c r="A809" s="175"/>
      <c r="B809" s="178"/>
      <c r="C809" s="223" t="s">
        <v>750</v>
      </c>
      <c r="D809" s="224"/>
      <c r="E809" s="179">
        <v>1133.81</v>
      </c>
      <c r="F809" s="180"/>
      <c r="G809" s="181"/>
      <c r="M809" s="177" t="s">
        <v>750</v>
      </c>
      <c r="O809" s="167"/>
    </row>
    <row r="810" spans="1:104">
      <c r="A810" s="182"/>
      <c r="B810" s="183" t="s">
        <v>74</v>
      </c>
      <c r="C810" s="184" t="str">
        <f>CONCATENATE(B794," ",C794)</f>
        <v>784 Malby</v>
      </c>
      <c r="D810" s="185"/>
      <c r="E810" s="186"/>
      <c r="F810" s="187"/>
      <c r="G810" s="188">
        <f>SUM(G794:G809)</f>
        <v>0</v>
      </c>
      <c r="O810" s="167">
        <v>4</v>
      </c>
      <c r="BA810" s="189">
        <f>SUM(BA794:BA809)</f>
        <v>0</v>
      </c>
      <c r="BB810" s="189">
        <f>SUM(BB794:BB809)</f>
        <v>0</v>
      </c>
      <c r="BC810" s="189">
        <f>SUM(BC794:BC809)</f>
        <v>0</v>
      </c>
      <c r="BD810" s="189">
        <f>SUM(BD794:BD809)</f>
        <v>0</v>
      </c>
      <c r="BE810" s="189">
        <f>SUM(BE794:BE809)</f>
        <v>0</v>
      </c>
    </row>
    <row r="811" spans="1:104">
      <c r="A811" s="160" t="s">
        <v>72</v>
      </c>
      <c r="B811" s="161" t="s">
        <v>761</v>
      </c>
      <c r="C811" s="162" t="s">
        <v>762</v>
      </c>
      <c r="D811" s="163"/>
      <c r="E811" s="164"/>
      <c r="F811" s="164"/>
      <c r="G811" s="165"/>
      <c r="H811" s="166"/>
      <c r="I811" s="166"/>
      <c r="O811" s="167">
        <v>1</v>
      </c>
    </row>
    <row r="812" spans="1:104" ht="22.5">
      <c r="A812" s="168">
        <v>105</v>
      </c>
      <c r="B812" s="169" t="s">
        <v>763</v>
      </c>
      <c r="C812" s="170" t="s">
        <v>764</v>
      </c>
      <c r="D812" s="171" t="s">
        <v>60</v>
      </c>
      <c r="E812" s="172">
        <v>1</v>
      </c>
      <c r="F812" s="172">
        <v>0</v>
      </c>
      <c r="G812" s="173">
        <f>E812*F812</f>
        <v>0</v>
      </c>
      <c r="O812" s="167">
        <v>2</v>
      </c>
      <c r="AA812" s="145">
        <v>12</v>
      </c>
      <c r="AB812" s="145">
        <v>0</v>
      </c>
      <c r="AC812" s="145">
        <v>1</v>
      </c>
      <c r="AZ812" s="145">
        <v>4</v>
      </c>
      <c r="BA812" s="145">
        <f>IF(AZ812=1,G812,0)</f>
        <v>0</v>
      </c>
      <c r="BB812" s="145">
        <f>IF(AZ812=2,G812,0)</f>
        <v>0</v>
      </c>
      <c r="BC812" s="145">
        <f>IF(AZ812=3,G812,0)</f>
        <v>0</v>
      </c>
      <c r="BD812" s="145">
        <f>IF(AZ812=4,G812,0)</f>
        <v>0</v>
      </c>
      <c r="BE812" s="145">
        <f>IF(AZ812=5,G812,0)</f>
        <v>0</v>
      </c>
      <c r="CA812" s="174">
        <v>12</v>
      </c>
      <c r="CB812" s="174">
        <v>0</v>
      </c>
      <c r="CZ812" s="145">
        <v>0</v>
      </c>
    </row>
    <row r="813" spans="1:104">
      <c r="A813" s="168">
        <v>106</v>
      </c>
      <c r="B813" s="169" t="s">
        <v>765</v>
      </c>
      <c r="C813" s="170" t="s">
        <v>766</v>
      </c>
      <c r="D813" s="171" t="s">
        <v>767</v>
      </c>
      <c r="E813" s="172">
        <v>50</v>
      </c>
      <c r="F813" s="172">
        <v>0</v>
      </c>
      <c r="G813" s="173">
        <f>E813*F813</f>
        <v>0</v>
      </c>
      <c r="O813" s="167">
        <v>2</v>
      </c>
      <c r="AA813" s="145">
        <v>12</v>
      </c>
      <c r="AB813" s="145">
        <v>0</v>
      </c>
      <c r="AC813" s="145">
        <v>5</v>
      </c>
      <c r="AZ813" s="145">
        <v>4</v>
      </c>
      <c r="BA813" s="145">
        <f>IF(AZ813=1,G813,0)</f>
        <v>0</v>
      </c>
      <c r="BB813" s="145">
        <f>IF(AZ813=2,G813,0)</f>
        <v>0</v>
      </c>
      <c r="BC813" s="145">
        <f>IF(AZ813=3,G813,0)</f>
        <v>0</v>
      </c>
      <c r="BD813" s="145">
        <f>IF(AZ813=4,G813,0)</f>
        <v>0</v>
      </c>
      <c r="BE813" s="145">
        <f>IF(AZ813=5,G813,0)</f>
        <v>0</v>
      </c>
      <c r="CA813" s="174">
        <v>12</v>
      </c>
      <c r="CB813" s="174">
        <v>0</v>
      </c>
      <c r="CZ813" s="145">
        <v>0</v>
      </c>
    </row>
    <row r="814" spans="1:104">
      <c r="A814" s="168">
        <v>107</v>
      </c>
      <c r="B814" s="169" t="s">
        <v>768</v>
      </c>
      <c r="C814" s="170" t="s">
        <v>769</v>
      </c>
      <c r="D814" s="171" t="s">
        <v>60</v>
      </c>
      <c r="E814" s="172">
        <v>1</v>
      </c>
      <c r="F814" s="172">
        <v>0</v>
      </c>
      <c r="G814" s="173">
        <f>E814*F814</f>
        <v>0</v>
      </c>
      <c r="O814" s="167">
        <v>2</v>
      </c>
      <c r="AA814" s="145">
        <v>12</v>
      </c>
      <c r="AB814" s="145">
        <v>0</v>
      </c>
      <c r="AC814" s="145">
        <v>7</v>
      </c>
      <c r="AZ814" s="145">
        <v>4</v>
      </c>
      <c r="BA814" s="145">
        <f>IF(AZ814=1,G814,0)</f>
        <v>0</v>
      </c>
      <c r="BB814" s="145">
        <f>IF(AZ814=2,G814,0)</f>
        <v>0</v>
      </c>
      <c r="BC814" s="145">
        <f>IF(AZ814=3,G814,0)</f>
        <v>0</v>
      </c>
      <c r="BD814" s="145">
        <f>IF(AZ814=4,G814,0)</f>
        <v>0</v>
      </c>
      <c r="BE814" s="145">
        <f>IF(AZ814=5,G814,0)</f>
        <v>0</v>
      </c>
      <c r="CA814" s="174">
        <v>12</v>
      </c>
      <c r="CB814" s="174">
        <v>0</v>
      </c>
      <c r="CZ814" s="145">
        <v>0</v>
      </c>
    </row>
    <row r="815" spans="1:104">
      <c r="A815" s="168">
        <v>108</v>
      </c>
      <c r="B815" s="169" t="s">
        <v>770</v>
      </c>
      <c r="C815" s="170" t="s">
        <v>771</v>
      </c>
      <c r="D815" s="171" t="s">
        <v>60</v>
      </c>
      <c r="E815" s="172">
        <v>1</v>
      </c>
      <c r="F815" s="172">
        <v>0</v>
      </c>
      <c r="G815" s="173">
        <f>E815*F815</f>
        <v>0</v>
      </c>
      <c r="O815" s="167">
        <v>2</v>
      </c>
      <c r="AA815" s="145">
        <v>12</v>
      </c>
      <c r="AB815" s="145">
        <v>0</v>
      </c>
      <c r="AC815" s="145">
        <v>139</v>
      </c>
      <c r="AZ815" s="145">
        <v>4</v>
      </c>
      <c r="BA815" s="145">
        <f>IF(AZ815=1,G815,0)</f>
        <v>0</v>
      </c>
      <c r="BB815" s="145">
        <f>IF(AZ815=2,G815,0)</f>
        <v>0</v>
      </c>
      <c r="BC815" s="145">
        <f>IF(AZ815=3,G815,0)</f>
        <v>0</v>
      </c>
      <c r="BD815" s="145">
        <f>IF(AZ815=4,G815,0)</f>
        <v>0</v>
      </c>
      <c r="BE815" s="145">
        <f>IF(AZ815=5,G815,0)</f>
        <v>0</v>
      </c>
      <c r="CA815" s="174">
        <v>12</v>
      </c>
      <c r="CB815" s="174">
        <v>0</v>
      </c>
      <c r="CZ815" s="145">
        <v>0</v>
      </c>
    </row>
    <row r="816" spans="1:104">
      <c r="A816" s="182"/>
      <c r="B816" s="183" t="s">
        <v>74</v>
      </c>
      <c r="C816" s="184" t="str">
        <f>CONCATENATE(B811," ",C811)</f>
        <v>M21 Elektromontáže</v>
      </c>
      <c r="D816" s="185"/>
      <c r="E816" s="186"/>
      <c r="F816" s="187"/>
      <c r="G816" s="188">
        <f>SUM(G811:G815)</f>
        <v>0</v>
      </c>
      <c r="O816" s="167">
        <v>4</v>
      </c>
      <c r="BA816" s="189">
        <f>SUM(BA811:BA815)</f>
        <v>0</v>
      </c>
      <c r="BB816" s="189">
        <f>SUM(BB811:BB815)</f>
        <v>0</v>
      </c>
      <c r="BC816" s="189">
        <f>SUM(BC811:BC815)</f>
        <v>0</v>
      </c>
      <c r="BD816" s="189">
        <f>SUM(BD811:BD815)</f>
        <v>0</v>
      </c>
      <c r="BE816" s="189">
        <f>SUM(BE811:BE815)</f>
        <v>0</v>
      </c>
    </row>
    <row r="817" spans="1:104">
      <c r="A817" s="160" t="s">
        <v>72</v>
      </c>
      <c r="B817" s="161" t="s">
        <v>772</v>
      </c>
      <c r="C817" s="162" t="s">
        <v>773</v>
      </c>
      <c r="D817" s="163"/>
      <c r="E817" s="164"/>
      <c r="F817" s="164"/>
      <c r="G817" s="165"/>
      <c r="H817" s="166"/>
      <c r="I817" s="166"/>
      <c r="O817" s="167">
        <v>1</v>
      </c>
    </row>
    <row r="818" spans="1:104">
      <c r="A818" s="168">
        <v>109</v>
      </c>
      <c r="B818" s="169" t="s">
        <v>774</v>
      </c>
      <c r="C818" s="170" t="s">
        <v>775</v>
      </c>
      <c r="D818" s="171" t="s">
        <v>776</v>
      </c>
      <c r="E818" s="172">
        <v>1</v>
      </c>
      <c r="F818" s="172">
        <v>0</v>
      </c>
      <c r="G818" s="173">
        <f>E818*F818</f>
        <v>0</v>
      </c>
      <c r="O818" s="167">
        <v>2</v>
      </c>
      <c r="AA818" s="145">
        <v>12</v>
      </c>
      <c r="AB818" s="145">
        <v>0</v>
      </c>
      <c r="AC818" s="145">
        <v>11</v>
      </c>
      <c r="AZ818" s="145">
        <v>4</v>
      </c>
      <c r="BA818" s="145">
        <f>IF(AZ818=1,G818,0)</f>
        <v>0</v>
      </c>
      <c r="BB818" s="145">
        <f>IF(AZ818=2,G818,0)</f>
        <v>0</v>
      </c>
      <c r="BC818" s="145">
        <f>IF(AZ818=3,G818,0)</f>
        <v>0</v>
      </c>
      <c r="BD818" s="145">
        <f>IF(AZ818=4,G818,0)</f>
        <v>0</v>
      </c>
      <c r="BE818" s="145">
        <f>IF(AZ818=5,G818,0)</f>
        <v>0</v>
      </c>
      <c r="CA818" s="174">
        <v>12</v>
      </c>
      <c r="CB818" s="174">
        <v>0</v>
      </c>
      <c r="CZ818" s="145">
        <v>0</v>
      </c>
    </row>
    <row r="819" spans="1:104">
      <c r="A819" s="168">
        <v>110</v>
      </c>
      <c r="B819" s="169" t="s">
        <v>777</v>
      </c>
      <c r="C819" s="170" t="s">
        <v>771</v>
      </c>
      <c r="D819" s="171" t="s">
        <v>60</v>
      </c>
      <c r="E819" s="172">
        <v>1</v>
      </c>
      <c r="F819" s="172">
        <v>0</v>
      </c>
      <c r="G819" s="173">
        <f>E819*F819</f>
        <v>0</v>
      </c>
      <c r="O819" s="167">
        <v>2</v>
      </c>
      <c r="AA819" s="145">
        <v>12</v>
      </c>
      <c r="AB819" s="145">
        <v>0</v>
      </c>
      <c r="AC819" s="145">
        <v>140</v>
      </c>
      <c r="AZ819" s="145">
        <v>4</v>
      </c>
      <c r="BA819" s="145">
        <f>IF(AZ819=1,G819,0)</f>
        <v>0</v>
      </c>
      <c r="BB819" s="145">
        <f>IF(AZ819=2,G819,0)</f>
        <v>0</v>
      </c>
      <c r="BC819" s="145">
        <f>IF(AZ819=3,G819,0)</f>
        <v>0</v>
      </c>
      <c r="BD819" s="145">
        <f>IF(AZ819=4,G819,0)</f>
        <v>0</v>
      </c>
      <c r="BE819" s="145">
        <f>IF(AZ819=5,G819,0)</f>
        <v>0</v>
      </c>
      <c r="CA819" s="174">
        <v>12</v>
      </c>
      <c r="CB819" s="174">
        <v>0</v>
      </c>
      <c r="CZ819" s="145">
        <v>0</v>
      </c>
    </row>
    <row r="820" spans="1:104">
      <c r="A820" s="168">
        <v>111</v>
      </c>
      <c r="B820" s="169" t="s">
        <v>778</v>
      </c>
      <c r="C820" s="170" t="s">
        <v>779</v>
      </c>
      <c r="D820" s="171" t="s">
        <v>780</v>
      </c>
      <c r="E820" s="172">
        <v>1</v>
      </c>
      <c r="F820" s="172">
        <v>0</v>
      </c>
      <c r="G820" s="173">
        <f>E820*F820</f>
        <v>0</v>
      </c>
      <c r="O820" s="167">
        <v>2</v>
      </c>
      <c r="AA820" s="145">
        <v>12</v>
      </c>
      <c r="AB820" s="145">
        <v>0</v>
      </c>
      <c r="AC820" s="145">
        <v>14</v>
      </c>
      <c r="AZ820" s="145">
        <v>4</v>
      </c>
      <c r="BA820" s="145">
        <f>IF(AZ820=1,G820,0)</f>
        <v>0</v>
      </c>
      <c r="BB820" s="145">
        <f>IF(AZ820=2,G820,0)</f>
        <v>0</v>
      </c>
      <c r="BC820" s="145">
        <f>IF(AZ820=3,G820,0)</f>
        <v>0</v>
      </c>
      <c r="BD820" s="145">
        <f>IF(AZ820=4,G820,0)</f>
        <v>0</v>
      </c>
      <c r="BE820" s="145">
        <f>IF(AZ820=5,G820,0)</f>
        <v>0</v>
      </c>
      <c r="CA820" s="174">
        <v>12</v>
      </c>
      <c r="CB820" s="174">
        <v>0</v>
      </c>
      <c r="CZ820" s="145">
        <v>0</v>
      </c>
    </row>
    <row r="821" spans="1:104">
      <c r="A821" s="182"/>
      <c r="B821" s="183" t="s">
        <v>74</v>
      </c>
      <c r="C821" s="184" t="str">
        <f>CONCATENATE(B817," ",C817)</f>
        <v>M24 Montáže vzduchotechnických zařízení</v>
      </c>
      <c r="D821" s="185"/>
      <c r="E821" s="186"/>
      <c r="F821" s="187"/>
      <c r="G821" s="188">
        <f>SUM(G817:G820)</f>
        <v>0</v>
      </c>
      <c r="O821" s="167">
        <v>4</v>
      </c>
      <c r="BA821" s="189">
        <f>SUM(BA817:BA820)</f>
        <v>0</v>
      </c>
      <c r="BB821" s="189">
        <f>SUM(BB817:BB820)</f>
        <v>0</v>
      </c>
      <c r="BC821" s="189">
        <f>SUM(BC817:BC820)</f>
        <v>0</v>
      </c>
      <c r="BD821" s="189">
        <f>SUM(BD817:BD820)</f>
        <v>0</v>
      </c>
      <c r="BE821" s="189">
        <f>SUM(BE817:BE820)</f>
        <v>0</v>
      </c>
    </row>
    <row r="822" spans="1:104">
      <c r="A822" s="160" t="s">
        <v>72</v>
      </c>
      <c r="B822" s="161" t="s">
        <v>781</v>
      </c>
      <c r="C822" s="162" t="s">
        <v>782</v>
      </c>
      <c r="D822" s="163"/>
      <c r="E822" s="164"/>
      <c r="F822" s="164"/>
      <c r="G822" s="165"/>
      <c r="H822" s="166"/>
      <c r="I822" s="166"/>
      <c r="O822" s="167">
        <v>1</v>
      </c>
    </row>
    <row r="823" spans="1:104">
      <c r="A823" s="168">
        <v>112</v>
      </c>
      <c r="B823" s="169" t="s">
        <v>783</v>
      </c>
      <c r="C823" s="170" t="s">
        <v>784</v>
      </c>
      <c r="D823" s="171" t="s">
        <v>148</v>
      </c>
      <c r="E823" s="172">
        <v>145.458118824</v>
      </c>
      <c r="F823" s="172">
        <v>0</v>
      </c>
      <c r="G823" s="173">
        <f t="shared" ref="G823:G828" si="6">E823*F823</f>
        <v>0</v>
      </c>
      <c r="O823" s="167">
        <v>2</v>
      </c>
      <c r="AA823" s="145">
        <v>8</v>
      </c>
      <c r="AB823" s="145">
        <v>0</v>
      </c>
      <c r="AC823" s="145">
        <v>3</v>
      </c>
      <c r="AZ823" s="145">
        <v>1</v>
      </c>
      <c r="BA823" s="145">
        <f t="shared" ref="BA823:BA828" si="7">IF(AZ823=1,G823,0)</f>
        <v>0</v>
      </c>
      <c r="BB823" s="145">
        <f t="shared" ref="BB823:BB828" si="8">IF(AZ823=2,G823,0)</f>
        <v>0</v>
      </c>
      <c r="BC823" s="145">
        <f t="shared" ref="BC823:BC828" si="9">IF(AZ823=3,G823,0)</f>
        <v>0</v>
      </c>
      <c r="BD823" s="145">
        <f t="shared" ref="BD823:BD828" si="10">IF(AZ823=4,G823,0)</f>
        <v>0</v>
      </c>
      <c r="BE823" s="145">
        <f t="shared" ref="BE823:BE828" si="11">IF(AZ823=5,G823,0)</f>
        <v>0</v>
      </c>
      <c r="CA823" s="174">
        <v>8</v>
      </c>
      <c r="CB823" s="174">
        <v>0</v>
      </c>
      <c r="CZ823" s="145">
        <v>0</v>
      </c>
    </row>
    <row r="824" spans="1:104">
      <c r="A824" s="168">
        <v>113</v>
      </c>
      <c r="B824" s="169" t="s">
        <v>785</v>
      </c>
      <c r="C824" s="170" t="s">
        <v>786</v>
      </c>
      <c r="D824" s="171" t="s">
        <v>148</v>
      </c>
      <c r="E824" s="172">
        <v>1309.1230694159999</v>
      </c>
      <c r="F824" s="172">
        <v>0</v>
      </c>
      <c r="G824" s="173">
        <f t="shared" si="6"/>
        <v>0</v>
      </c>
      <c r="O824" s="167">
        <v>2</v>
      </c>
      <c r="AA824" s="145">
        <v>8</v>
      </c>
      <c r="AB824" s="145">
        <v>0</v>
      </c>
      <c r="AC824" s="145">
        <v>3</v>
      </c>
      <c r="AZ824" s="145">
        <v>1</v>
      </c>
      <c r="BA824" s="145">
        <f t="shared" si="7"/>
        <v>0</v>
      </c>
      <c r="BB824" s="145">
        <f t="shared" si="8"/>
        <v>0</v>
      </c>
      <c r="BC824" s="145">
        <f t="shared" si="9"/>
        <v>0</v>
      </c>
      <c r="BD824" s="145">
        <f t="shared" si="10"/>
        <v>0</v>
      </c>
      <c r="BE824" s="145">
        <f t="shared" si="11"/>
        <v>0</v>
      </c>
      <c r="CA824" s="174">
        <v>8</v>
      </c>
      <c r="CB824" s="174">
        <v>0</v>
      </c>
      <c r="CZ824" s="145">
        <v>0</v>
      </c>
    </row>
    <row r="825" spans="1:104">
      <c r="A825" s="168">
        <v>114</v>
      </c>
      <c r="B825" s="169" t="s">
        <v>787</v>
      </c>
      <c r="C825" s="170" t="s">
        <v>788</v>
      </c>
      <c r="D825" s="171" t="s">
        <v>148</v>
      </c>
      <c r="E825" s="172">
        <v>145.458118824</v>
      </c>
      <c r="F825" s="172">
        <v>0</v>
      </c>
      <c r="G825" s="173">
        <f t="shared" si="6"/>
        <v>0</v>
      </c>
      <c r="O825" s="167">
        <v>2</v>
      </c>
      <c r="AA825" s="145">
        <v>8</v>
      </c>
      <c r="AB825" s="145">
        <v>0</v>
      </c>
      <c r="AC825" s="145">
        <v>3</v>
      </c>
      <c r="AZ825" s="145">
        <v>1</v>
      </c>
      <c r="BA825" s="145">
        <f t="shared" si="7"/>
        <v>0</v>
      </c>
      <c r="BB825" s="145">
        <f t="shared" si="8"/>
        <v>0</v>
      </c>
      <c r="BC825" s="145">
        <f t="shared" si="9"/>
        <v>0</v>
      </c>
      <c r="BD825" s="145">
        <f t="shared" si="10"/>
        <v>0</v>
      </c>
      <c r="BE825" s="145">
        <f t="shared" si="11"/>
        <v>0</v>
      </c>
      <c r="CA825" s="174">
        <v>8</v>
      </c>
      <c r="CB825" s="174">
        <v>0</v>
      </c>
      <c r="CZ825" s="145">
        <v>0</v>
      </c>
    </row>
    <row r="826" spans="1:104">
      <c r="A826" s="168">
        <v>115</v>
      </c>
      <c r="B826" s="169" t="s">
        <v>789</v>
      </c>
      <c r="C826" s="170" t="s">
        <v>790</v>
      </c>
      <c r="D826" s="171" t="s">
        <v>148</v>
      </c>
      <c r="E826" s="172">
        <v>581.83247529599998</v>
      </c>
      <c r="F826" s="172">
        <v>0</v>
      </c>
      <c r="G826" s="173">
        <f t="shared" si="6"/>
        <v>0</v>
      </c>
      <c r="O826" s="167">
        <v>2</v>
      </c>
      <c r="AA826" s="145">
        <v>8</v>
      </c>
      <c r="AB826" s="145">
        <v>0</v>
      </c>
      <c r="AC826" s="145">
        <v>3</v>
      </c>
      <c r="AZ826" s="145">
        <v>1</v>
      </c>
      <c r="BA826" s="145">
        <f t="shared" si="7"/>
        <v>0</v>
      </c>
      <c r="BB826" s="145">
        <f t="shared" si="8"/>
        <v>0</v>
      </c>
      <c r="BC826" s="145">
        <f t="shared" si="9"/>
        <v>0</v>
      </c>
      <c r="BD826" s="145">
        <f t="shared" si="10"/>
        <v>0</v>
      </c>
      <c r="BE826" s="145">
        <f t="shared" si="11"/>
        <v>0</v>
      </c>
      <c r="CA826" s="174">
        <v>8</v>
      </c>
      <c r="CB826" s="174">
        <v>0</v>
      </c>
      <c r="CZ826" s="145">
        <v>0</v>
      </c>
    </row>
    <row r="827" spans="1:104">
      <c r="A827" s="168">
        <v>116</v>
      </c>
      <c r="B827" s="169" t="s">
        <v>791</v>
      </c>
      <c r="C827" s="170" t="s">
        <v>792</v>
      </c>
      <c r="D827" s="171" t="s">
        <v>148</v>
      </c>
      <c r="E827" s="172">
        <v>145.458118824</v>
      </c>
      <c r="F827" s="172">
        <v>0</v>
      </c>
      <c r="G827" s="173">
        <f t="shared" si="6"/>
        <v>0</v>
      </c>
      <c r="O827" s="167">
        <v>2</v>
      </c>
      <c r="AA827" s="145">
        <v>8</v>
      </c>
      <c r="AB827" s="145">
        <v>0</v>
      </c>
      <c r="AC827" s="145">
        <v>3</v>
      </c>
      <c r="AZ827" s="145">
        <v>1</v>
      </c>
      <c r="BA827" s="145">
        <f t="shared" si="7"/>
        <v>0</v>
      </c>
      <c r="BB827" s="145">
        <f t="shared" si="8"/>
        <v>0</v>
      </c>
      <c r="BC827" s="145">
        <f t="shared" si="9"/>
        <v>0</v>
      </c>
      <c r="BD827" s="145">
        <f t="shared" si="10"/>
        <v>0</v>
      </c>
      <c r="BE827" s="145">
        <f t="shared" si="11"/>
        <v>0</v>
      </c>
      <c r="CA827" s="174">
        <v>8</v>
      </c>
      <c r="CB827" s="174">
        <v>0</v>
      </c>
      <c r="CZ827" s="145">
        <v>0</v>
      </c>
    </row>
    <row r="828" spans="1:104">
      <c r="A828" s="168">
        <v>117</v>
      </c>
      <c r="B828" s="169" t="s">
        <v>793</v>
      </c>
      <c r="C828" s="170" t="s">
        <v>794</v>
      </c>
      <c r="D828" s="171" t="s">
        <v>148</v>
      </c>
      <c r="E828" s="172">
        <v>145.458118824</v>
      </c>
      <c r="F828" s="172">
        <v>0</v>
      </c>
      <c r="G828" s="173">
        <f t="shared" si="6"/>
        <v>0</v>
      </c>
      <c r="O828" s="167">
        <v>2</v>
      </c>
      <c r="AA828" s="145">
        <v>8</v>
      </c>
      <c r="AB828" s="145">
        <v>0</v>
      </c>
      <c r="AC828" s="145">
        <v>3</v>
      </c>
      <c r="AZ828" s="145">
        <v>1</v>
      </c>
      <c r="BA828" s="145">
        <f t="shared" si="7"/>
        <v>0</v>
      </c>
      <c r="BB828" s="145">
        <f t="shared" si="8"/>
        <v>0</v>
      </c>
      <c r="BC828" s="145">
        <f t="shared" si="9"/>
        <v>0</v>
      </c>
      <c r="BD828" s="145">
        <f t="shared" si="10"/>
        <v>0</v>
      </c>
      <c r="BE828" s="145">
        <f t="shared" si="11"/>
        <v>0</v>
      </c>
      <c r="CA828" s="174">
        <v>8</v>
      </c>
      <c r="CB828" s="174">
        <v>0</v>
      </c>
      <c r="CZ828" s="145">
        <v>0</v>
      </c>
    </row>
    <row r="829" spans="1:104">
      <c r="A829" s="182"/>
      <c r="B829" s="183" t="s">
        <v>74</v>
      </c>
      <c r="C829" s="184" t="str">
        <f>CONCATENATE(B822," ",C822)</f>
        <v>D96 Přesuny suti a vybouraných hmot</v>
      </c>
      <c r="D829" s="185"/>
      <c r="E829" s="186"/>
      <c r="F829" s="187"/>
      <c r="G829" s="188">
        <f>SUM(G822:G828)</f>
        <v>0</v>
      </c>
      <c r="O829" s="167">
        <v>4</v>
      </c>
      <c r="BA829" s="189">
        <f>SUM(BA822:BA828)</f>
        <v>0</v>
      </c>
      <c r="BB829" s="189">
        <f>SUM(BB822:BB828)</f>
        <v>0</v>
      </c>
      <c r="BC829" s="189">
        <f>SUM(BC822:BC828)</f>
        <v>0</v>
      </c>
      <c r="BD829" s="189">
        <f>SUM(BD822:BD828)</f>
        <v>0</v>
      </c>
      <c r="BE829" s="189">
        <f>SUM(BE822:BE828)</f>
        <v>0</v>
      </c>
    </row>
    <row r="830" spans="1:104">
      <c r="E830" s="145"/>
    </row>
    <row r="831" spans="1:104">
      <c r="E831" s="145"/>
    </row>
    <row r="832" spans="1:104">
      <c r="E832" s="145"/>
    </row>
    <row r="833" spans="5:5">
      <c r="E833" s="145"/>
    </row>
    <row r="834" spans="5:5">
      <c r="E834" s="145"/>
    </row>
    <row r="835" spans="5:5">
      <c r="E835" s="145"/>
    </row>
    <row r="836" spans="5:5">
      <c r="E836" s="145"/>
    </row>
    <row r="837" spans="5:5">
      <c r="E837" s="145"/>
    </row>
    <row r="838" spans="5:5">
      <c r="E838" s="145"/>
    </row>
    <row r="839" spans="5:5">
      <c r="E839" s="145"/>
    </row>
    <row r="840" spans="5:5">
      <c r="E840" s="145"/>
    </row>
    <row r="841" spans="5:5">
      <c r="E841" s="145"/>
    </row>
    <row r="842" spans="5:5">
      <c r="E842" s="145"/>
    </row>
    <row r="843" spans="5:5">
      <c r="E843" s="145"/>
    </row>
    <row r="844" spans="5:5">
      <c r="E844" s="145"/>
    </row>
    <row r="845" spans="5:5">
      <c r="E845" s="145"/>
    </row>
    <row r="846" spans="5:5">
      <c r="E846" s="145"/>
    </row>
    <row r="847" spans="5:5">
      <c r="E847" s="145"/>
    </row>
    <row r="848" spans="5:5">
      <c r="E848" s="145"/>
    </row>
    <row r="849" spans="1:7">
      <c r="E849" s="145"/>
    </row>
    <row r="850" spans="1:7">
      <c r="E850" s="145"/>
    </row>
    <row r="851" spans="1:7">
      <c r="E851" s="145"/>
    </row>
    <row r="852" spans="1:7">
      <c r="E852" s="145"/>
    </row>
    <row r="853" spans="1:7">
      <c r="A853" s="190"/>
      <c r="B853" s="190"/>
      <c r="C853" s="190"/>
      <c r="D853" s="190"/>
      <c r="E853" s="190"/>
      <c r="F853" s="190"/>
      <c r="G853" s="190"/>
    </row>
    <row r="854" spans="1:7">
      <c r="A854" s="190"/>
      <c r="B854" s="190"/>
      <c r="C854" s="190"/>
      <c r="D854" s="190"/>
      <c r="E854" s="190"/>
      <c r="F854" s="190"/>
      <c r="G854" s="190"/>
    </row>
    <row r="855" spans="1:7">
      <c r="A855" s="190"/>
      <c r="B855" s="190"/>
      <c r="C855" s="190"/>
      <c r="D855" s="190"/>
      <c r="E855" s="190"/>
      <c r="F855" s="190"/>
      <c r="G855" s="190"/>
    </row>
    <row r="856" spans="1:7">
      <c r="A856" s="190"/>
      <c r="B856" s="190"/>
      <c r="C856" s="190"/>
      <c r="D856" s="190"/>
      <c r="E856" s="190"/>
      <c r="F856" s="190"/>
      <c r="G856" s="190"/>
    </row>
    <row r="857" spans="1:7">
      <c r="E857" s="145"/>
    </row>
    <row r="858" spans="1:7">
      <c r="E858" s="145"/>
    </row>
    <row r="859" spans="1:7">
      <c r="E859" s="145"/>
    </row>
    <row r="860" spans="1:7">
      <c r="E860" s="145"/>
    </row>
    <row r="861" spans="1:7">
      <c r="E861" s="145"/>
    </row>
    <row r="862" spans="1:7">
      <c r="E862" s="145"/>
    </row>
    <row r="863" spans="1:7">
      <c r="E863" s="145"/>
    </row>
    <row r="864" spans="1:7">
      <c r="E864" s="145"/>
    </row>
    <row r="865" spans="5:5">
      <c r="E865" s="145"/>
    </row>
    <row r="866" spans="5:5">
      <c r="E866" s="145"/>
    </row>
    <row r="867" spans="5:5">
      <c r="E867" s="145"/>
    </row>
    <row r="868" spans="5:5">
      <c r="E868" s="145"/>
    </row>
    <row r="869" spans="5:5">
      <c r="E869" s="145"/>
    </row>
    <row r="870" spans="5:5">
      <c r="E870" s="145"/>
    </row>
    <row r="871" spans="5:5">
      <c r="E871" s="145"/>
    </row>
    <row r="872" spans="5:5">
      <c r="E872" s="145"/>
    </row>
    <row r="873" spans="5:5">
      <c r="E873" s="145"/>
    </row>
    <row r="874" spans="5:5">
      <c r="E874" s="145"/>
    </row>
    <row r="875" spans="5:5">
      <c r="E875" s="145"/>
    </row>
    <row r="876" spans="5:5">
      <c r="E876" s="145"/>
    </row>
    <row r="877" spans="5:5">
      <c r="E877" s="145"/>
    </row>
    <row r="878" spans="5:5">
      <c r="E878" s="145"/>
    </row>
    <row r="879" spans="5:5">
      <c r="E879" s="145"/>
    </row>
    <row r="880" spans="5:5">
      <c r="E880" s="145"/>
    </row>
    <row r="881" spans="1:7">
      <c r="E881" s="145"/>
    </row>
    <row r="882" spans="1:7">
      <c r="E882" s="145"/>
    </row>
    <row r="883" spans="1:7">
      <c r="E883" s="145"/>
    </row>
    <row r="884" spans="1:7">
      <c r="E884" s="145"/>
    </row>
    <row r="885" spans="1:7">
      <c r="E885" s="145"/>
    </row>
    <row r="886" spans="1:7">
      <c r="E886" s="145"/>
    </row>
    <row r="887" spans="1:7">
      <c r="E887" s="145"/>
    </row>
    <row r="888" spans="1:7">
      <c r="A888" s="191"/>
      <c r="B888" s="191"/>
    </row>
    <row r="889" spans="1:7">
      <c r="A889" s="190"/>
      <c r="B889" s="190"/>
      <c r="C889" s="193"/>
      <c r="D889" s="193"/>
      <c r="E889" s="194"/>
      <c r="F889" s="193"/>
      <c r="G889" s="195"/>
    </row>
    <row r="890" spans="1:7">
      <c r="A890" s="196"/>
      <c r="B890" s="196"/>
      <c r="C890" s="190"/>
      <c r="D890" s="190"/>
      <c r="E890" s="197"/>
      <c r="F890" s="190"/>
      <c r="G890" s="190"/>
    </row>
    <row r="891" spans="1:7">
      <c r="A891" s="190"/>
      <c r="B891" s="190"/>
      <c r="C891" s="190"/>
      <c r="D891" s="190"/>
      <c r="E891" s="197"/>
      <c r="F891" s="190"/>
      <c r="G891" s="190"/>
    </row>
    <row r="892" spans="1:7">
      <c r="A892" s="190"/>
      <c r="B892" s="190"/>
      <c r="C892" s="190"/>
      <c r="D892" s="190"/>
      <c r="E892" s="197"/>
      <c r="F892" s="190"/>
      <c r="G892" s="190"/>
    </row>
    <row r="893" spans="1:7">
      <c r="A893" s="190"/>
      <c r="B893" s="190"/>
      <c r="C893" s="190"/>
      <c r="D893" s="190"/>
      <c r="E893" s="197"/>
      <c r="F893" s="190"/>
      <c r="G893" s="190"/>
    </row>
    <row r="894" spans="1:7">
      <c r="A894" s="190"/>
      <c r="B894" s="190"/>
      <c r="C894" s="190"/>
      <c r="D894" s="190"/>
      <c r="E894" s="197"/>
      <c r="F894" s="190"/>
      <c r="G894" s="190"/>
    </row>
    <row r="895" spans="1:7">
      <c r="A895" s="190"/>
      <c r="B895" s="190"/>
      <c r="C895" s="190"/>
      <c r="D895" s="190"/>
      <c r="E895" s="197"/>
      <c r="F895" s="190"/>
      <c r="G895" s="190"/>
    </row>
    <row r="896" spans="1:7">
      <c r="A896" s="190"/>
      <c r="B896" s="190"/>
      <c r="C896" s="190"/>
      <c r="D896" s="190"/>
      <c r="E896" s="197"/>
      <c r="F896" s="190"/>
      <c r="G896" s="190"/>
    </row>
    <row r="897" spans="1:7">
      <c r="A897" s="190"/>
      <c r="B897" s="190"/>
      <c r="C897" s="190"/>
      <c r="D897" s="190"/>
      <c r="E897" s="197"/>
      <c r="F897" s="190"/>
      <c r="G897" s="190"/>
    </row>
    <row r="898" spans="1:7">
      <c r="A898" s="190"/>
      <c r="B898" s="190"/>
      <c r="C898" s="190"/>
      <c r="D898" s="190"/>
      <c r="E898" s="197"/>
      <c r="F898" s="190"/>
      <c r="G898" s="190"/>
    </row>
    <row r="899" spans="1:7">
      <c r="A899" s="190"/>
      <c r="B899" s="190"/>
      <c r="C899" s="190"/>
      <c r="D899" s="190"/>
      <c r="E899" s="197"/>
      <c r="F899" s="190"/>
      <c r="G899" s="190"/>
    </row>
    <row r="900" spans="1:7">
      <c r="A900" s="190"/>
      <c r="B900" s="190"/>
      <c r="C900" s="190"/>
      <c r="D900" s="190"/>
      <c r="E900" s="197"/>
      <c r="F900" s="190"/>
      <c r="G900" s="190"/>
    </row>
    <row r="901" spans="1:7">
      <c r="A901" s="190"/>
      <c r="B901" s="190"/>
      <c r="C901" s="190"/>
      <c r="D901" s="190"/>
      <c r="E901" s="197"/>
      <c r="F901" s="190"/>
      <c r="G901" s="190"/>
    </row>
    <row r="902" spans="1:7">
      <c r="A902" s="190"/>
      <c r="B902" s="190"/>
      <c r="C902" s="190"/>
      <c r="D902" s="190"/>
      <c r="E902" s="197"/>
      <c r="F902" s="190"/>
      <c r="G902" s="190"/>
    </row>
  </sheetData>
  <mergeCells count="654">
    <mergeCell ref="A1:G1"/>
    <mergeCell ref="A3:B3"/>
    <mergeCell ref="A4:B4"/>
    <mergeCell ref="E4:G4"/>
    <mergeCell ref="C9:G9"/>
    <mergeCell ref="C10:G10"/>
    <mergeCell ref="C11:G11"/>
    <mergeCell ref="C12:G12"/>
    <mergeCell ref="C19:D19"/>
    <mergeCell ref="C20:D20"/>
    <mergeCell ref="C21:D21"/>
    <mergeCell ref="C22:D22"/>
    <mergeCell ref="C23:D23"/>
    <mergeCell ref="C24:D24"/>
    <mergeCell ref="C13:G13"/>
    <mergeCell ref="C14:G14"/>
    <mergeCell ref="C15:D15"/>
    <mergeCell ref="C16:D16"/>
    <mergeCell ref="C17:D17"/>
    <mergeCell ref="C18:D18"/>
    <mergeCell ref="C36:D36"/>
    <mergeCell ref="C37:D37"/>
    <mergeCell ref="C39:D39"/>
    <mergeCell ref="C40:D40"/>
    <mergeCell ref="C41:D41"/>
    <mergeCell ref="C42:D42"/>
    <mergeCell ref="C28:D28"/>
    <mergeCell ref="C29:D29"/>
    <mergeCell ref="C30:D30"/>
    <mergeCell ref="C31:D31"/>
    <mergeCell ref="C32:D32"/>
    <mergeCell ref="C33:D33"/>
    <mergeCell ref="C34:D34"/>
    <mergeCell ref="C35:D35"/>
    <mergeCell ref="C49:D49"/>
    <mergeCell ref="C55:D55"/>
    <mergeCell ref="C56:D56"/>
    <mergeCell ref="C57:D57"/>
    <mergeCell ref="C58:D58"/>
    <mergeCell ref="C59:D59"/>
    <mergeCell ref="C43:D43"/>
    <mergeCell ref="C44:D44"/>
    <mergeCell ref="C45:D45"/>
    <mergeCell ref="C46:D46"/>
    <mergeCell ref="C47:D47"/>
    <mergeCell ref="C48:D48"/>
    <mergeCell ref="C67:D67"/>
    <mergeCell ref="C68:D68"/>
    <mergeCell ref="C69:D69"/>
    <mergeCell ref="C70:D70"/>
    <mergeCell ref="C71:D71"/>
    <mergeCell ref="C72:D72"/>
    <mergeCell ref="C60:D60"/>
    <mergeCell ref="C61:D61"/>
    <mergeCell ref="C62:D62"/>
    <mergeCell ref="C64:D64"/>
    <mergeCell ref="C65:D65"/>
    <mergeCell ref="C66:D66"/>
    <mergeCell ref="C80:D80"/>
    <mergeCell ref="C81:D81"/>
    <mergeCell ref="C82:D82"/>
    <mergeCell ref="C83:D83"/>
    <mergeCell ref="C84:D84"/>
    <mergeCell ref="C85:D85"/>
    <mergeCell ref="C73:D73"/>
    <mergeCell ref="C74:D74"/>
    <mergeCell ref="C75:D75"/>
    <mergeCell ref="C77:D77"/>
    <mergeCell ref="C78:D78"/>
    <mergeCell ref="C79:D79"/>
    <mergeCell ref="C92:D92"/>
    <mergeCell ref="C93:D93"/>
    <mergeCell ref="C95:D95"/>
    <mergeCell ref="C96:D96"/>
    <mergeCell ref="C97:D97"/>
    <mergeCell ref="C98:D98"/>
    <mergeCell ref="C86:D86"/>
    <mergeCell ref="C87:D87"/>
    <mergeCell ref="C88:D88"/>
    <mergeCell ref="C89:D89"/>
    <mergeCell ref="C90:D90"/>
    <mergeCell ref="C91:D91"/>
    <mergeCell ref="C105:D105"/>
    <mergeCell ref="C106:D106"/>
    <mergeCell ref="C107:D107"/>
    <mergeCell ref="C111:D111"/>
    <mergeCell ref="C112:D112"/>
    <mergeCell ref="C113:D113"/>
    <mergeCell ref="C114:D114"/>
    <mergeCell ref="C115:D115"/>
    <mergeCell ref="C99:D99"/>
    <mergeCell ref="C100:D100"/>
    <mergeCell ref="C101:D101"/>
    <mergeCell ref="C102:D102"/>
    <mergeCell ref="C103:D103"/>
    <mergeCell ref="C104:D104"/>
    <mergeCell ref="C123:D123"/>
    <mergeCell ref="C124:D124"/>
    <mergeCell ref="C125:D125"/>
    <mergeCell ref="C126:D126"/>
    <mergeCell ref="C127:D127"/>
    <mergeCell ref="C129:D129"/>
    <mergeCell ref="C116:D116"/>
    <mergeCell ref="C117:D117"/>
    <mergeCell ref="C118:D118"/>
    <mergeCell ref="C119:D119"/>
    <mergeCell ref="C120:D120"/>
    <mergeCell ref="C122:D122"/>
    <mergeCell ref="C142:D142"/>
    <mergeCell ref="C143:D143"/>
    <mergeCell ref="C144:D144"/>
    <mergeCell ref="C145:D145"/>
    <mergeCell ref="C148:D148"/>
    <mergeCell ref="C149:D149"/>
    <mergeCell ref="C130:D130"/>
    <mergeCell ref="C135:D135"/>
    <mergeCell ref="C136:D136"/>
    <mergeCell ref="C137:D137"/>
    <mergeCell ref="C138:D138"/>
    <mergeCell ref="C139:D139"/>
    <mergeCell ref="C140:D140"/>
    <mergeCell ref="C141:D141"/>
    <mergeCell ref="C156:D156"/>
    <mergeCell ref="C157:D157"/>
    <mergeCell ref="C158:D158"/>
    <mergeCell ref="C159:D159"/>
    <mergeCell ref="C160:D160"/>
    <mergeCell ref="C161:D161"/>
    <mergeCell ref="C150:D150"/>
    <mergeCell ref="C151:D151"/>
    <mergeCell ref="C152:D152"/>
    <mergeCell ref="C153:D153"/>
    <mergeCell ref="C154:D154"/>
    <mergeCell ref="C155:D155"/>
    <mergeCell ref="C168:D168"/>
    <mergeCell ref="C169:D169"/>
    <mergeCell ref="C170:D170"/>
    <mergeCell ref="C171:D171"/>
    <mergeCell ref="C172:D172"/>
    <mergeCell ref="C173:D173"/>
    <mergeCell ref="C162:D162"/>
    <mergeCell ref="C163:D163"/>
    <mergeCell ref="C164:D164"/>
    <mergeCell ref="C165:D165"/>
    <mergeCell ref="C166:D166"/>
    <mergeCell ref="C167:D167"/>
    <mergeCell ref="C180:D180"/>
    <mergeCell ref="C181:D181"/>
    <mergeCell ref="C182:D182"/>
    <mergeCell ref="C183:D183"/>
    <mergeCell ref="C184:D184"/>
    <mergeCell ref="C185:D185"/>
    <mergeCell ref="C174:D174"/>
    <mergeCell ref="C175:D175"/>
    <mergeCell ref="C176:D176"/>
    <mergeCell ref="C177:D177"/>
    <mergeCell ref="C178:D178"/>
    <mergeCell ref="C179:D179"/>
    <mergeCell ref="C192:D192"/>
    <mergeCell ref="C193:D193"/>
    <mergeCell ref="C194:D194"/>
    <mergeCell ref="C196:D196"/>
    <mergeCell ref="C197:D197"/>
    <mergeCell ref="C198:D198"/>
    <mergeCell ref="C186:D186"/>
    <mergeCell ref="C187:D187"/>
    <mergeCell ref="C188:D188"/>
    <mergeCell ref="C189:D189"/>
    <mergeCell ref="C190:D190"/>
    <mergeCell ref="C191:D191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30:D230"/>
    <mergeCell ref="C231:D231"/>
    <mergeCell ref="C232:D232"/>
    <mergeCell ref="C233:D233"/>
    <mergeCell ref="C234:D234"/>
    <mergeCell ref="C235:D235"/>
    <mergeCell ref="C223:D223"/>
    <mergeCell ref="C225:D225"/>
    <mergeCell ref="C226:D226"/>
    <mergeCell ref="C227:D227"/>
    <mergeCell ref="C228:D228"/>
    <mergeCell ref="C229:D229"/>
    <mergeCell ref="C247:D247"/>
    <mergeCell ref="C248:D248"/>
    <mergeCell ref="C252:D252"/>
    <mergeCell ref="C253:D253"/>
    <mergeCell ref="C254:D254"/>
    <mergeCell ref="C255:D255"/>
    <mergeCell ref="C236:D236"/>
    <mergeCell ref="C237:D237"/>
    <mergeCell ref="C238:D238"/>
    <mergeCell ref="C239:D239"/>
    <mergeCell ref="C241:D241"/>
    <mergeCell ref="C242:D242"/>
    <mergeCell ref="C262:D262"/>
    <mergeCell ref="C263:D263"/>
    <mergeCell ref="C264:D264"/>
    <mergeCell ref="C265:D265"/>
    <mergeCell ref="C266:D266"/>
    <mergeCell ref="C267:D267"/>
    <mergeCell ref="C256:D256"/>
    <mergeCell ref="C257:D257"/>
    <mergeCell ref="C258:D258"/>
    <mergeCell ref="C259:D259"/>
    <mergeCell ref="C260:D260"/>
    <mergeCell ref="C261:D261"/>
    <mergeCell ref="C274:D274"/>
    <mergeCell ref="C275:D275"/>
    <mergeCell ref="C276:D276"/>
    <mergeCell ref="C277:D277"/>
    <mergeCell ref="C278:D278"/>
    <mergeCell ref="C279:D279"/>
    <mergeCell ref="C268:D268"/>
    <mergeCell ref="C269:D269"/>
    <mergeCell ref="C270:D270"/>
    <mergeCell ref="C271:D271"/>
    <mergeCell ref="C272:D272"/>
    <mergeCell ref="C273:D273"/>
    <mergeCell ref="C287:D287"/>
    <mergeCell ref="C288:D288"/>
    <mergeCell ref="C289:D289"/>
    <mergeCell ref="C293:D293"/>
    <mergeCell ref="C294:D294"/>
    <mergeCell ref="C295:D295"/>
    <mergeCell ref="C296:D296"/>
    <mergeCell ref="C298:D298"/>
    <mergeCell ref="C280:D280"/>
    <mergeCell ref="C281:D281"/>
    <mergeCell ref="C282:D282"/>
    <mergeCell ref="C284:D284"/>
    <mergeCell ref="C285:D285"/>
    <mergeCell ref="C286:D286"/>
    <mergeCell ref="C308:D308"/>
    <mergeCell ref="C310:D310"/>
    <mergeCell ref="C311:D311"/>
    <mergeCell ref="C312:D312"/>
    <mergeCell ref="C313:D313"/>
    <mergeCell ref="C315:D315"/>
    <mergeCell ref="C299:D299"/>
    <mergeCell ref="C301:D301"/>
    <mergeCell ref="C302:D302"/>
    <mergeCell ref="C304:D304"/>
    <mergeCell ref="C305:D305"/>
    <mergeCell ref="C307:D307"/>
    <mergeCell ref="C327:D327"/>
    <mergeCell ref="C331:D331"/>
    <mergeCell ref="C332:D332"/>
    <mergeCell ref="C333:D333"/>
    <mergeCell ref="C334:D334"/>
    <mergeCell ref="C335:D335"/>
    <mergeCell ref="C336:D336"/>
    <mergeCell ref="C337:D337"/>
    <mergeCell ref="C316:D316"/>
    <mergeCell ref="C317:D317"/>
    <mergeCell ref="C318:D318"/>
    <mergeCell ref="C322:D322"/>
    <mergeCell ref="C323:D323"/>
    <mergeCell ref="C324:D324"/>
    <mergeCell ref="C325:D325"/>
    <mergeCell ref="C326:D326"/>
    <mergeCell ref="C344:D344"/>
    <mergeCell ref="C346:D346"/>
    <mergeCell ref="C347:D347"/>
    <mergeCell ref="C348:D348"/>
    <mergeCell ref="C349:D349"/>
    <mergeCell ref="C350:D350"/>
    <mergeCell ref="C338:D338"/>
    <mergeCell ref="C339:D339"/>
    <mergeCell ref="C340:D340"/>
    <mergeCell ref="C341:D341"/>
    <mergeCell ref="C342:D342"/>
    <mergeCell ref="C343:D343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69:D369"/>
    <mergeCell ref="C370:D370"/>
    <mergeCell ref="C371:D371"/>
    <mergeCell ref="C372:D372"/>
    <mergeCell ref="C374:D374"/>
    <mergeCell ref="C375:D375"/>
    <mergeCell ref="C363:D363"/>
    <mergeCell ref="C364:D364"/>
    <mergeCell ref="C365:D365"/>
    <mergeCell ref="C366:D366"/>
    <mergeCell ref="C367:D367"/>
    <mergeCell ref="C368:D368"/>
    <mergeCell ref="C382:D382"/>
    <mergeCell ref="C384:D384"/>
    <mergeCell ref="C385:D385"/>
    <mergeCell ref="C386:D386"/>
    <mergeCell ref="C387:D387"/>
    <mergeCell ref="C388:D388"/>
    <mergeCell ref="C376:D376"/>
    <mergeCell ref="C377:D377"/>
    <mergeCell ref="C378:D378"/>
    <mergeCell ref="C379:D379"/>
    <mergeCell ref="C380:D380"/>
    <mergeCell ref="C381:D381"/>
    <mergeCell ref="C395:D395"/>
    <mergeCell ref="C396:D396"/>
    <mergeCell ref="C398:D398"/>
    <mergeCell ref="C399:D399"/>
    <mergeCell ref="C401:D401"/>
    <mergeCell ref="C402:D402"/>
    <mergeCell ref="C389:D389"/>
    <mergeCell ref="C390:D390"/>
    <mergeCell ref="C391:D391"/>
    <mergeCell ref="C392:D392"/>
    <mergeCell ref="C393:D393"/>
    <mergeCell ref="C394:D394"/>
    <mergeCell ref="C409:D409"/>
    <mergeCell ref="C410:D410"/>
    <mergeCell ref="C411:D411"/>
    <mergeCell ref="C412:D412"/>
    <mergeCell ref="C413:D413"/>
    <mergeCell ref="C414:D414"/>
    <mergeCell ref="C403:D403"/>
    <mergeCell ref="C404:D404"/>
    <mergeCell ref="C405:D405"/>
    <mergeCell ref="C406:D406"/>
    <mergeCell ref="C407:D407"/>
    <mergeCell ref="C408:D408"/>
    <mergeCell ref="C421:D421"/>
    <mergeCell ref="C422:D422"/>
    <mergeCell ref="C423:D423"/>
    <mergeCell ref="C424:D424"/>
    <mergeCell ref="C425:D425"/>
    <mergeCell ref="C426:D426"/>
    <mergeCell ref="C415:D415"/>
    <mergeCell ref="C416:D416"/>
    <mergeCell ref="C417:D417"/>
    <mergeCell ref="C418:D418"/>
    <mergeCell ref="C419:D419"/>
    <mergeCell ref="C420:D420"/>
    <mergeCell ref="C434:D434"/>
    <mergeCell ref="C435:D435"/>
    <mergeCell ref="C436:D436"/>
    <mergeCell ref="C437:D437"/>
    <mergeCell ref="C438:D438"/>
    <mergeCell ref="C439:D439"/>
    <mergeCell ref="C427:D427"/>
    <mergeCell ref="C428:D428"/>
    <mergeCell ref="C430:D430"/>
    <mergeCell ref="C431:D431"/>
    <mergeCell ref="C432:D432"/>
    <mergeCell ref="C433:D433"/>
    <mergeCell ref="C446:D446"/>
    <mergeCell ref="C447:D447"/>
    <mergeCell ref="C448:D448"/>
    <mergeCell ref="C449:D449"/>
    <mergeCell ref="C450:D450"/>
    <mergeCell ref="C451:D451"/>
    <mergeCell ref="C440:D440"/>
    <mergeCell ref="C441:D441"/>
    <mergeCell ref="C442:D442"/>
    <mergeCell ref="C443:D443"/>
    <mergeCell ref="C444:D444"/>
    <mergeCell ref="C445:D445"/>
    <mergeCell ref="C452:D452"/>
    <mergeCell ref="C453:D453"/>
    <mergeCell ref="C454:D454"/>
    <mergeCell ref="C455:D455"/>
    <mergeCell ref="C460:G460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65:D465"/>
    <mergeCell ref="C466:D466"/>
    <mergeCell ref="C467:D467"/>
    <mergeCell ref="C468:D468"/>
    <mergeCell ref="C469:D469"/>
    <mergeCell ref="C470:D470"/>
    <mergeCell ref="C471:D471"/>
    <mergeCell ref="C472:D472"/>
    <mergeCell ref="C474:D474"/>
    <mergeCell ref="C498:D498"/>
    <mergeCell ref="C499:D499"/>
    <mergeCell ref="C500:D500"/>
    <mergeCell ref="C501:D501"/>
    <mergeCell ref="C502:D502"/>
    <mergeCell ref="C503:D503"/>
    <mergeCell ref="C492:D492"/>
    <mergeCell ref="C493:D493"/>
    <mergeCell ref="C494:D494"/>
    <mergeCell ref="C495:D495"/>
    <mergeCell ref="C496:D496"/>
    <mergeCell ref="C497:D497"/>
    <mergeCell ref="C510:D510"/>
    <mergeCell ref="C511:D511"/>
    <mergeCell ref="C512:D512"/>
    <mergeCell ref="C513:D513"/>
    <mergeCell ref="C514:D514"/>
    <mergeCell ref="C515:D515"/>
    <mergeCell ref="C504:D504"/>
    <mergeCell ref="C505:D505"/>
    <mergeCell ref="C506:D506"/>
    <mergeCell ref="C507:D507"/>
    <mergeCell ref="C508:D508"/>
    <mergeCell ref="C509:D509"/>
    <mergeCell ref="C524:D524"/>
    <mergeCell ref="C525:D525"/>
    <mergeCell ref="C526:D526"/>
    <mergeCell ref="C527:D527"/>
    <mergeCell ref="C529:D529"/>
    <mergeCell ref="C530:D530"/>
    <mergeCell ref="C516:D516"/>
    <mergeCell ref="C517:D517"/>
    <mergeCell ref="C520:D520"/>
    <mergeCell ref="C521:D521"/>
    <mergeCell ref="C522:D522"/>
    <mergeCell ref="C523:D523"/>
    <mergeCell ref="C552:D552"/>
    <mergeCell ref="C553:D553"/>
    <mergeCell ref="C554:D554"/>
    <mergeCell ref="C555:D555"/>
    <mergeCell ref="C556:D556"/>
    <mergeCell ref="C531:D531"/>
    <mergeCell ref="C532:D532"/>
    <mergeCell ref="C533:D533"/>
    <mergeCell ref="C534:D534"/>
    <mergeCell ref="C535:D535"/>
    <mergeCell ref="C536:D536"/>
    <mergeCell ref="C570:D570"/>
    <mergeCell ref="C571:D571"/>
    <mergeCell ref="C572:D572"/>
    <mergeCell ref="C573:D573"/>
    <mergeCell ref="C574:D574"/>
    <mergeCell ref="C575:D575"/>
    <mergeCell ref="C561:D561"/>
    <mergeCell ref="C562:D562"/>
    <mergeCell ref="C563:D563"/>
    <mergeCell ref="C565:D565"/>
    <mergeCell ref="C566:D566"/>
    <mergeCell ref="C567:D567"/>
    <mergeCell ref="C568:D568"/>
    <mergeCell ref="C569:D569"/>
    <mergeCell ref="C582:D582"/>
    <mergeCell ref="C583:D583"/>
    <mergeCell ref="C584:D584"/>
    <mergeCell ref="C587:D587"/>
    <mergeCell ref="C588:D588"/>
    <mergeCell ref="C589:D589"/>
    <mergeCell ref="C576:D576"/>
    <mergeCell ref="C577:D577"/>
    <mergeCell ref="C578:D578"/>
    <mergeCell ref="C579:D579"/>
    <mergeCell ref="C580:D580"/>
    <mergeCell ref="C581:D581"/>
    <mergeCell ref="C596:D596"/>
    <mergeCell ref="C597:D597"/>
    <mergeCell ref="C598:D598"/>
    <mergeCell ref="C625:D625"/>
    <mergeCell ref="C626:D626"/>
    <mergeCell ref="C627:D627"/>
    <mergeCell ref="C628:D628"/>
    <mergeCell ref="C590:D590"/>
    <mergeCell ref="C591:D591"/>
    <mergeCell ref="C592:D592"/>
    <mergeCell ref="C593:D593"/>
    <mergeCell ref="C594:D594"/>
    <mergeCell ref="C595:D595"/>
    <mergeCell ref="C633:D633"/>
    <mergeCell ref="C634:D634"/>
    <mergeCell ref="C635:D635"/>
    <mergeCell ref="C636:D636"/>
    <mergeCell ref="C637:D637"/>
    <mergeCell ref="C638:D638"/>
    <mergeCell ref="C639:D639"/>
    <mergeCell ref="C640:D640"/>
    <mergeCell ref="C615:D615"/>
    <mergeCell ref="C616:D616"/>
    <mergeCell ref="C617:D617"/>
    <mergeCell ref="C618:D618"/>
    <mergeCell ref="C619:D619"/>
    <mergeCell ref="C620:D620"/>
    <mergeCell ref="C622:D622"/>
    <mergeCell ref="C623:D623"/>
    <mergeCell ref="C624:D624"/>
    <mergeCell ref="C648:D648"/>
    <mergeCell ref="C649:D649"/>
    <mergeCell ref="C650:D650"/>
    <mergeCell ref="C651:D651"/>
    <mergeCell ref="C652:D652"/>
    <mergeCell ref="C653:D653"/>
    <mergeCell ref="C641:D641"/>
    <mergeCell ref="C643:D643"/>
    <mergeCell ref="C644:D644"/>
    <mergeCell ref="C645:D645"/>
    <mergeCell ref="C646:D646"/>
    <mergeCell ref="C647:D647"/>
    <mergeCell ref="C660:D660"/>
    <mergeCell ref="C661:D661"/>
    <mergeCell ref="C662:D662"/>
    <mergeCell ref="C664:D664"/>
    <mergeCell ref="C665:D665"/>
    <mergeCell ref="C666:D666"/>
    <mergeCell ref="C654:D654"/>
    <mergeCell ref="C655:D655"/>
    <mergeCell ref="C656:D656"/>
    <mergeCell ref="C657:D657"/>
    <mergeCell ref="C658:D658"/>
    <mergeCell ref="C659:D659"/>
    <mergeCell ref="C674:D674"/>
    <mergeCell ref="C676:D676"/>
    <mergeCell ref="C677:D677"/>
    <mergeCell ref="C678:D678"/>
    <mergeCell ref="C679:D679"/>
    <mergeCell ref="C680:D680"/>
    <mergeCell ref="C667:D667"/>
    <mergeCell ref="C669:D669"/>
    <mergeCell ref="C670:D670"/>
    <mergeCell ref="C671:D671"/>
    <mergeCell ref="C672:D672"/>
    <mergeCell ref="C673:D673"/>
    <mergeCell ref="C687:D687"/>
    <mergeCell ref="C688:D688"/>
    <mergeCell ref="C689:D689"/>
    <mergeCell ref="C690:D690"/>
    <mergeCell ref="C691:D691"/>
    <mergeCell ref="C692:D692"/>
    <mergeCell ref="C681:D681"/>
    <mergeCell ref="C682:D682"/>
    <mergeCell ref="C683:D683"/>
    <mergeCell ref="C684:D684"/>
    <mergeCell ref="C685:D685"/>
    <mergeCell ref="C686:D686"/>
    <mergeCell ref="C700:D700"/>
    <mergeCell ref="C701:D701"/>
    <mergeCell ref="C702:D702"/>
    <mergeCell ref="C704:D704"/>
    <mergeCell ref="C705:D705"/>
    <mergeCell ref="C706:D706"/>
    <mergeCell ref="C693:D693"/>
    <mergeCell ref="C694:D694"/>
    <mergeCell ref="C695:D695"/>
    <mergeCell ref="C696:D696"/>
    <mergeCell ref="C697:D697"/>
    <mergeCell ref="C699:D699"/>
    <mergeCell ref="C716:D716"/>
    <mergeCell ref="C717:D717"/>
    <mergeCell ref="C718:D718"/>
    <mergeCell ref="C719:D719"/>
    <mergeCell ref="C720:D720"/>
    <mergeCell ref="C721:D721"/>
    <mergeCell ref="C707:D707"/>
    <mergeCell ref="C708:D708"/>
    <mergeCell ref="C709:D709"/>
    <mergeCell ref="C710:D710"/>
    <mergeCell ref="C711:D711"/>
    <mergeCell ref="C714:D714"/>
    <mergeCell ref="C734:D734"/>
    <mergeCell ref="C735:D735"/>
    <mergeCell ref="C736:D736"/>
    <mergeCell ref="C737:D737"/>
    <mergeCell ref="C739:D739"/>
    <mergeCell ref="C740:D740"/>
    <mergeCell ref="C722:D722"/>
    <mergeCell ref="C723:D723"/>
    <mergeCell ref="C728:D728"/>
    <mergeCell ref="C729:D729"/>
    <mergeCell ref="C730:D730"/>
    <mergeCell ref="C731:D731"/>
    <mergeCell ref="C732:D732"/>
    <mergeCell ref="C733:D733"/>
    <mergeCell ref="C747:D747"/>
    <mergeCell ref="C748:D748"/>
    <mergeCell ref="C753:D753"/>
    <mergeCell ref="C754:D754"/>
    <mergeCell ref="C755:D755"/>
    <mergeCell ref="C756:D756"/>
    <mergeCell ref="C757:D757"/>
    <mergeCell ref="C758:D758"/>
    <mergeCell ref="C741:D741"/>
    <mergeCell ref="C742:D742"/>
    <mergeCell ref="C743:D743"/>
    <mergeCell ref="C744:D744"/>
    <mergeCell ref="C745:D745"/>
    <mergeCell ref="C746:D746"/>
    <mergeCell ref="C776:D776"/>
    <mergeCell ref="C777:D777"/>
    <mergeCell ref="C778:D778"/>
    <mergeCell ref="C779:D779"/>
    <mergeCell ref="C780:D780"/>
    <mergeCell ref="C781:D781"/>
    <mergeCell ref="C765:D765"/>
    <mergeCell ref="C767:D767"/>
    <mergeCell ref="C772:D772"/>
    <mergeCell ref="C773:D773"/>
    <mergeCell ref="C774:D774"/>
    <mergeCell ref="C775:D775"/>
    <mergeCell ref="C788:D788"/>
    <mergeCell ref="C789:D789"/>
    <mergeCell ref="C790:D790"/>
    <mergeCell ref="C791:D791"/>
    <mergeCell ref="C792:D792"/>
    <mergeCell ref="C807:D807"/>
    <mergeCell ref="C808:D808"/>
    <mergeCell ref="C809:D809"/>
    <mergeCell ref="C782:D782"/>
    <mergeCell ref="C783:D783"/>
    <mergeCell ref="C784:D784"/>
    <mergeCell ref="C785:D785"/>
    <mergeCell ref="C786:D786"/>
    <mergeCell ref="C787:D787"/>
    <mergeCell ref="C796:D796"/>
    <mergeCell ref="C797:D797"/>
    <mergeCell ref="C798:D798"/>
    <mergeCell ref="C799:D799"/>
    <mergeCell ref="C800:D800"/>
    <mergeCell ref="C801:D801"/>
    <mergeCell ref="C802:D802"/>
    <mergeCell ref="C803:D803"/>
    <mergeCell ref="C806:D80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Řezníček</dc:creator>
  <cp:lastModifiedBy>Lubomír Řezníček</cp:lastModifiedBy>
  <dcterms:created xsi:type="dcterms:W3CDTF">2018-08-03T15:55:29Z</dcterms:created>
  <dcterms:modified xsi:type="dcterms:W3CDTF">2018-08-03T16:03:52Z</dcterms:modified>
</cp:coreProperties>
</file>